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obsługiwane\Kamienna Góra UM\2020\ZapytaniaOfertyAnalizy\Przetarg\Dane\"/>
    </mc:Choice>
  </mc:AlternateContent>
  <xr:revisionPtr revIDLastSave="0" documentId="13_ncr:1_{F16D0DD4-3C63-4D63-BAB4-99C9F75655D7}" xr6:coauthVersionLast="45" xr6:coauthVersionMax="45" xr10:uidLastSave="{00000000-0000-0000-0000-000000000000}"/>
  <bookViews>
    <workbookView xWindow="28680" yWindow="-120" windowWidth="29040" windowHeight="15840" tabRatio="595" xr2:uid="{00000000-000D-0000-FFFF-FFFF00000000}"/>
  </bookViews>
  <sheets>
    <sheet name="Zakładka nr 1" sheetId="12" r:id="rId1"/>
    <sheet name="Zakładka nr 2" sheetId="3" r:id="rId2"/>
    <sheet name="Zakładka nr 3" sheetId="4" r:id="rId3"/>
    <sheet name="Zakładka nr 4" sheetId="5" r:id="rId4"/>
    <sheet name="Zakładka nr 5" sheetId="19" r:id="rId5"/>
  </sheets>
  <definedNames>
    <definedName name="_xlnm._FilterDatabase" localSheetId="0" hidden="1">'Zakładka nr 1'!$A$2:$P$2</definedName>
    <definedName name="_xlnm._FilterDatabase" localSheetId="2" hidden="1">'Zakładka nr 3'!$A$1:$I$370</definedName>
    <definedName name="_xlnm._FilterDatabase" localSheetId="3" hidden="1">'Zakładka nr 4'!#REF!</definedName>
    <definedName name="_xlnm._FilterDatabase" localSheetId="4" hidden="1">'Zakładka nr 5'!$C$59:$I$73</definedName>
    <definedName name="_xlnm.Print_Area" localSheetId="0">'Zakładka nr 1'!$A$1:$N$16</definedName>
    <definedName name="_xlnm.Print_Titles" localSheetId="0">'Zakładka nr 1'!$B:$B,'Zakładka nr 1'!$2:$2</definedName>
    <definedName name="_xlnm.Print_Titles" localSheetId="1">'Zakładka nr 2'!$B:$B</definedName>
    <definedName name="_xlnm.Print_Titles" localSheetId="2">'Zakładka nr 3'!$A:$A,'Zakładka nr 3'!$1:$1</definedName>
    <definedName name="_xlnm.Print_Titles" localSheetId="3">'Zakładka nr 4'!$A:$B,'Zakładka nr 4'!$1:$2</definedName>
    <definedName name="_xlnm.Print_Titles" localSheetId="4">'Zakładka nr 5'!$A:$A,'Zakładka nr 5'!$1:$1</definedName>
  </definedNames>
  <calcPr calcId="181029"/>
</workbook>
</file>

<file path=xl/calcChain.xml><?xml version="1.0" encoding="utf-8"?>
<calcChain xmlns="http://schemas.openxmlformats.org/spreadsheetml/2006/main">
  <c r="C183" i="3" l="1"/>
  <c r="C376" i="4" l="1"/>
  <c r="G254" i="4"/>
  <c r="G307" i="4"/>
  <c r="G306" i="4"/>
  <c r="G305" i="4"/>
  <c r="G304" i="4"/>
  <c r="G301" i="4"/>
  <c r="G293" i="4"/>
  <c r="G286" i="4"/>
  <c r="G276" i="4"/>
  <c r="G275" i="4"/>
  <c r="G274" i="4"/>
  <c r="G269" i="4"/>
  <c r="G267" i="4"/>
  <c r="G266" i="4"/>
  <c r="G263" i="4"/>
  <c r="G258" i="4"/>
  <c r="G257" i="4"/>
  <c r="G256" i="4"/>
  <c r="C180" i="3" l="1"/>
  <c r="C181" i="3" l="1"/>
  <c r="C179" i="3"/>
  <c r="G62" i="19" l="1"/>
  <c r="F62" i="19"/>
  <c r="E63" i="19"/>
  <c r="E62" i="19"/>
  <c r="D62" i="19"/>
  <c r="G60" i="19"/>
  <c r="F60" i="19"/>
  <c r="E60" i="19"/>
  <c r="D60" i="19"/>
  <c r="J55" i="19"/>
  <c r="C375" i="4" l="1"/>
  <c r="C374" i="4"/>
  <c r="C377" i="4" l="1"/>
  <c r="E64" i="19"/>
  <c r="C182" i="3" l="1"/>
  <c r="G73" i="19" l="1"/>
  <c r="F73" i="19"/>
  <c r="E73" i="19"/>
  <c r="D73" i="19"/>
  <c r="F64" i="19"/>
  <c r="D64" i="19"/>
  <c r="G64" i="19"/>
  <c r="E69" i="19"/>
  <c r="F69" i="19"/>
  <c r="G69" i="19"/>
  <c r="D69" i="19"/>
</calcChain>
</file>

<file path=xl/sharedStrings.xml><?xml version="1.0" encoding="utf-8"?>
<sst xmlns="http://schemas.openxmlformats.org/spreadsheetml/2006/main" count="5284" uniqueCount="1357">
  <si>
    <t>Lp.</t>
  </si>
  <si>
    <t>Przedmiot ubezpieczenia</t>
  </si>
  <si>
    <t>Liczba miejsc</t>
  </si>
  <si>
    <t>Marka</t>
  </si>
  <si>
    <t>Zabezpieczenia przeciwkradzieżowe</t>
  </si>
  <si>
    <t>Rodzaj pojazdu</t>
  </si>
  <si>
    <t>Numer rejestracyjny</t>
  </si>
  <si>
    <t>WYKAZ POJAZDÓW WOLNOBIEŻNYCH</t>
  </si>
  <si>
    <t>Moc silnika [kW]</t>
  </si>
  <si>
    <t>Model / Typ / Wersja</t>
  </si>
  <si>
    <t>Pojemność silnika [cm3]</t>
  </si>
  <si>
    <t>Ładowność 
[kg]</t>
  </si>
  <si>
    <t>DMC 
[kg]</t>
  </si>
  <si>
    <t>Nr nadwozia / podwozia [VIN]</t>
  </si>
  <si>
    <t>Zgodne z przepisami o ochronie przeciwpożarowej</t>
  </si>
  <si>
    <t>Rodzaj wartości</t>
  </si>
  <si>
    <t>Alarm z sygnałem lokalnym</t>
  </si>
  <si>
    <t xml:space="preserve">System alarmowy z powiadomieniem służb patrolowych z całodobową ochroną          </t>
  </si>
  <si>
    <t>Monitoring (kamery przemysłowe)</t>
  </si>
  <si>
    <t>Czy teren jest oświetlony w godzinach nocnych?</t>
  </si>
  <si>
    <t>Pozostałe zabezpieczenia, informacje dodatkowe do poprzednich</t>
  </si>
  <si>
    <t>Czy są stosowane zabezpieczenia przeciwpożarowe?</t>
  </si>
  <si>
    <t>Data pierwszej rejestracji</t>
  </si>
  <si>
    <t>Lokalizacja (adres)</t>
  </si>
  <si>
    <t>Czy obiekt jest użytkowany?</t>
  </si>
  <si>
    <t>Zagrożenie osuwiskami - opis</t>
  </si>
  <si>
    <t>Zagrożenie powodziowe - opis</t>
  </si>
  <si>
    <t>RAZEM:</t>
  </si>
  <si>
    <t>Adres</t>
  </si>
  <si>
    <t xml:space="preserve">Liczba zatrudnionych </t>
  </si>
  <si>
    <t>Pełna nazwa jednostki</t>
  </si>
  <si>
    <t>Ulica</t>
  </si>
  <si>
    <t>Kod pocztowy</t>
  </si>
  <si>
    <t>Główne PKD</t>
  </si>
  <si>
    <t>REGON</t>
  </si>
  <si>
    <t>NIP</t>
  </si>
  <si>
    <t>Telefon</t>
  </si>
  <si>
    <t>E-mail</t>
  </si>
  <si>
    <t>Ogółem</t>
  </si>
  <si>
    <t>Nauczycieli</t>
  </si>
  <si>
    <t>Opis działalności</t>
  </si>
  <si>
    <t>Rodzaj budynku</t>
  </si>
  <si>
    <t>Powierzchnia użytkowa w m²</t>
  </si>
  <si>
    <t>Powierzchnia zabudowy w m²</t>
  </si>
  <si>
    <t>Rok / lata budowy</t>
  </si>
  <si>
    <t>Liczba kondygnacji oraz podpiwniczenie i poddasze</t>
  </si>
  <si>
    <t>Materiały konstrukcyjne</t>
  </si>
  <si>
    <t>Czy w konstrukcji budynku występują płyty warstwowe?</t>
  </si>
  <si>
    <t>Rodzaj ogrzewania</t>
  </si>
  <si>
    <t>Czy w budynku są zainstalowane windy / urządzenia dźwigowe?</t>
  </si>
  <si>
    <t>Czy obiekt posiada sprawne urządzenie odgromowe?</t>
  </si>
  <si>
    <t>Czy budynek znajduje się pod nadzorem konserwatora zabytków?</t>
  </si>
  <si>
    <t xml:space="preserve">Czy obiekt posiada książkę obiektu budowlanego? </t>
  </si>
  <si>
    <t>Zagrożenie osuwiskami</t>
  </si>
  <si>
    <t>Lokalizacja obiektu w otoczeniu</t>
  </si>
  <si>
    <t>Zabezpieczenia ppoż.</t>
  </si>
  <si>
    <t>Liczba kondygnacji ponad poziom gruntu</t>
  </si>
  <si>
    <t>Liczba kondygnacji poniżej poziomu gruntu</t>
  </si>
  <si>
    <t>Czy budynek posiada poddasze?</t>
  </si>
  <si>
    <t>Czy budynek jest podpiwniczony?</t>
  </si>
  <si>
    <t>ścian</t>
  </si>
  <si>
    <t>stropów</t>
  </si>
  <si>
    <t>konstrukcji dachu</t>
  </si>
  <si>
    <t>pokrycie dachu</t>
  </si>
  <si>
    <t>Przyczyna nieużytkowania</t>
  </si>
  <si>
    <t>Czy obiekt przeznaczony jest do rozbiórki?</t>
  </si>
  <si>
    <t>Uwagi / informacje dodatkowe</t>
  </si>
  <si>
    <t xml:space="preserve">Czy mienie było dotknięte ryzykiem powodzi od 1997 roku do dnia dzisiejszego? </t>
  </si>
  <si>
    <t>zwarta zabudowa …</t>
  </si>
  <si>
    <t>w odległości od stale zamieszkanych budynków …</t>
  </si>
  <si>
    <t>Zakład produkcyjny</t>
  </si>
  <si>
    <t>Składowisko paliw stałych w odległości do 1 km</t>
  </si>
  <si>
    <t>Składowisko paliw płynnych w odległości do 1 km</t>
  </si>
  <si>
    <t>Stacja benzynowa</t>
  </si>
  <si>
    <t>Linia przesyłowa energii elektrycznej w ziemi</t>
  </si>
  <si>
    <t>Rurociąg</t>
  </si>
  <si>
    <t>Gazociąg</t>
  </si>
  <si>
    <t xml:space="preserve">Lotnisko </t>
  </si>
  <si>
    <t>Linia kolejowa</t>
  </si>
  <si>
    <t>Droga o dużym natężeniu ruchu</t>
  </si>
  <si>
    <t>Czy są stosowane zabezpieczenia przeciwkradzieżowe?</t>
  </si>
  <si>
    <t>Wszystkie drzwi zewnętrzne i okna są w należytym stanie technicznym uniemożliwiającym ich wywarzenie i włamanie bez użycia siły i/lub narzędzi</t>
  </si>
  <si>
    <t>Wszystkie drzwi zewnętrzne zaopatrzone są w co najmniej 2 zamki wielozastawkowe  lub 1 zamek antywłamaniowy lub 1 zamek wielopunktowy</t>
  </si>
  <si>
    <t xml:space="preserve">Wszystkie drzwi zewnętrzne i okna zaopatrzone są w co najmniej 1 zamek wielozastawkowy        </t>
  </si>
  <si>
    <t>Wszystkie drzwi zewnętrzne są drzwiami antywłamaniowymi</t>
  </si>
  <si>
    <t>Czy teren jest ogrodzony?</t>
  </si>
  <si>
    <t>Instalacja sygnalizacji pożaru sygnalizująca w miejscu chronionym</t>
  </si>
  <si>
    <t>Instalacja sygnalizacji pożaru sygnalizująca poza miejscem chronionym</t>
  </si>
  <si>
    <t>Instalacja sygnalizacji pożaru z powiadomieniem służb patrolowych</t>
  </si>
  <si>
    <t>Czy oznakowane są miejsca usytuowania urządzeń przeciwpożarowych, elementów sterujących urządzeniami pożarowymi, przeciwpożarowych wyłączników prądu, głównych zaworów gazu, drogi ewakuacyjne?</t>
  </si>
  <si>
    <t>Czy w lokalizacji obowiązuje zakaz palenia tytoniu?</t>
  </si>
  <si>
    <t>Czy są wydzielone miejsca do palenia tytoniu?</t>
  </si>
  <si>
    <t>księgowa brutto</t>
  </si>
  <si>
    <t>Tytuł prawny do zajmowanej nieruchomości</t>
  </si>
  <si>
    <r>
      <t xml:space="preserve">Stały dozór fizyczny - ochrona własna 
</t>
    </r>
    <r>
      <rPr>
        <b/>
        <i/>
        <sz val="10"/>
        <rFont val="Cambria"/>
        <family val="1"/>
        <charset val="238"/>
        <scheme val="major"/>
      </rPr>
      <t>(w jakich godzinach)</t>
    </r>
  </si>
  <si>
    <r>
      <t xml:space="preserve">Stały dozór fizyczny - pracownicy firmy ochrony mienia. 
</t>
    </r>
    <r>
      <rPr>
        <b/>
        <i/>
        <sz val="10"/>
        <rFont val="Cambria"/>
        <family val="1"/>
        <charset val="238"/>
        <scheme val="major"/>
      </rPr>
      <t>(w jakich godzinach)</t>
    </r>
  </si>
  <si>
    <r>
      <t xml:space="preserve">Gaśnice
</t>
    </r>
    <r>
      <rPr>
        <b/>
        <i/>
        <sz val="10"/>
        <rFont val="Cambria"/>
        <family val="1"/>
        <charset val="238"/>
        <scheme val="major"/>
      </rPr>
      <t>(podać liczbę)</t>
    </r>
  </si>
  <si>
    <r>
      <t xml:space="preserve">Agregaty gaśnicze
</t>
    </r>
    <r>
      <rPr>
        <b/>
        <i/>
        <sz val="10"/>
        <rFont val="Cambria"/>
        <family val="1"/>
        <charset val="238"/>
        <scheme val="major"/>
      </rPr>
      <t>(podać liczbę)</t>
    </r>
  </si>
  <si>
    <r>
      <t xml:space="preserve">Hydranty wewnętrzne
</t>
    </r>
    <r>
      <rPr>
        <b/>
        <i/>
        <sz val="10"/>
        <rFont val="Cambria"/>
        <family val="1"/>
        <charset val="238"/>
        <scheme val="major"/>
      </rPr>
      <t>(podać liczbę)</t>
    </r>
  </si>
  <si>
    <r>
      <t xml:space="preserve">Hydranty zewnętrzne
</t>
    </r>
    <r>
      <rPr>
        <b/>
        <i/>
        <sz val="10"/>
        <rFont val="Cambria"/>
        <family val="1"/>
        <charset val="238"/>
        <scheme val="major"/>
      </rPr>
      <t>(podać liczbę)</t>
    </r>
  </si>
  <si>
    <r>
      <t xml:space="preserve">Koce gaśnicze
</t>
    </r>
    <r>
      <rPr>
        <b/>
        <i/>
        <sz val="10"/>
        <rFont val="Cambria"/>
        <family val="1"/>
        <charset val="238"/>
        <scheme val="major"/>
      </rPr>
      <t>(podać liczbę)</t>
    </r>
  </si>
  <si>
    <r>
      <t xml:space="preserve">Sprawna instalacja gaśnicza
</t>
    </r>
    <r>
      <rPr>
        <b/>
        <i/>
        <sz val="10"/>
        <rFont val="Cambria"/>
        <family val="1"/>
        <charset val="238"/>
        <scheme val="major"/>
      </rPr>
      <t>(rodzaj instalacji gaśniczej)</t>
    </r>
  </si>
  <si>
    <t>odtworzeniowa nowa</t>
  </si>
  <si>
    <t>Wartość</t>
  </si>
  <si>
    <t>Czy jest przeprowadzona okresowa kontrola stanu technicznego obiektu budowalnego?</t>
  </si>
  <si>
    <t>Czy okna budynków są okratowane?</t>
  </si>
  <si>
    <t>Czy zainstalowano urządzenia oddymiające (klapy dymowe, żaluzje dymowe, okna oddymiające)?</t>
  </si>
  <si>
    <t>Powódź / Zagrożenie powodziowe</t>
  </si>
  <si>
    <t>Okres nieużytkowania</t>
  </si>
  <si>
    <t>Jeśli nieużytkowanie tymczasowe - 
do kiedy?</t>
  </si>
  <si>
    <t>Użytkowanie / nieużytkowanie obiektu</t>
  </si>
  <si>
    <t>Inne</t>
  </si>
  <si>
    <t>Rodzaj, nazwa, typ</t>
  </si>
  <si>
    <t>Numer(y) inwentarzowy</t>
  </si>
  <si>
    <t>Rok produkcji lub zakupu</t>
  </si>
  <si>
    <t>Liczba sztuk</t>
  </si>
  <si>
    <t>Lokalizacja oraz istniejące dodatkowe zabezpieczenia p. kradzieżowe pomieszczeń</t>
  </si>
  <si>
    <t>przenośny</t>
  </si>
  <si>
    <t>stacjonarny</t>
  </si>
  <si>
    <t>Inne, znane ryzyka występujące w otoczeniu do 100 m od siedziby</t>
  </si>
  <si>
    <t>Teren depresyjny</t>
  </si>
  <si>
    <t>Przeznaczenie pojazdu / wykorzystanie pojazdu</t>
  </si>
  <si>
    <t>Data ważności badań techn.</t>
  </si>
  <si>
    <t>Przebieg pojazdu (wg stanu licznika)</t>
  </si>
  <si>
    <t>Zabezpieczenia przeciwkradzieżowe (np. zamontowany GPS)</t>
  </si>
  <si>
    <t>UWAGI / INFORMACJE DODATKOWE</t>
  </si>
  <si>
    <t>Rok produkcji / 
Data zakupu</t>
  </si>
  <si>
    <t>Nr fabryczny lub inwentarzowy</t>
  </si>
  <si>
    <t>BRAK</t>
  </si>
  <si>
    <t>Pozostałe maszyny i urządzenia</t>
  </si>
  <si>
    <t>Lokalizacje / Filie / Oddziały</t>
  </si>
  <si>
    <t/>
  </si>
  <si>
    <t>Użytkownik</t>
  </si>
  <si>
    <t>Sprzęt elektroniczny stacjonarny</t>
  </si>
  <si>
    <t>Sprzęt elektroniczny przenośny</t>
  </si>
  <si>
    <t>1 / 2</t>
  </si>
  <si>
    <t>Maszyny, wyposażenie i urządzenia</t>
  </si>
  <si>
    <t>Pozostały wyszczególniony sprzęt elektryczny lub elektroniczny, niewykazany do specjalistycznego ubezpieczenia</t>
  </si>
  <si>
    <t xml:space="preserve">Suma ubezpieczenia </t>
  </si>
  <si>
    <r>
      <rPr>
        <b/>
        <sz val="10"/>
        <color theme="1"/>
        <rFont val="Cambria"/>
        <family val="1"/>
        <charset val="238"/>
        <scheme val="major"/>
      </rPr>
      <t xml:space="preserve">UWAGA: </t>
    </r>
    <r>
      <rPr>
        <sz val="10"/>
        <color theme="1"/>
        <rFont val="Cambria"/>
        <family val="1"/>
        <charset val="238"/>
        <scheme val="major"/>
      </rPr>
      <t>Zamawiający pozostawia sobie prawo do zmiany rodzaju wartości przedmiotu ubezpieczenia, co do zasady z wartości księgowej brutto na wartość odtworzeniową nową.</t>
    </r>
  </si>
  <si>
    <r>
      <rPr>
        <b/>
        <sz val="10"/>
        <color theme="1"/>
        <rFont val="Cambria"/>
        <family val="1"/>
        <charset val="238"/>
        <scheme val="major"/>
      </rPr>
      <t xml:space="preserve">UWAGA: </t>
    </r>
    <r>
      <rPr>
        <sz val="10"/>
        <color theme="1"/>
        <rFont val="Cambria"/>
        <family val="1"/>
        <charset val="238"/>
        <scheme val="major"/>
      </rPr>
      <t xml:space="preserve">Zamawiający informuje, że przed rozpoczęciem okresu ubezpieczenia lub w czasie jego trwania, może dojść do zmiany jednostek zarządzających poszczególnymi składnikami mienia. </t>
    </r>
  </si>
  <si>
    <r>
      <rPr>
        <b/>
        <sz val="10"/>
        <color theme="1"/>
        <rFont val="Cambria"/>
        <family val="1"/>
        <charset val="238"/>
        <scheme val="major"/>
      </rPr>
      <t xml:space="preserve">UWAGA: </t>
    </r>
    <r>
      <rPr>
        <sz val="10"/>
        <color theme="1"/>
        <rFont val="Cambria"/>
        <family val="1"/>
        <charset val="238"/>
        <scheme val="major"/>
      </rPr>
      <t>Zamawiający pozostawia sobie prawo do ostatecznej weryfikacji wykazów majątkowych po rozstrzygnięciu postępowania.</t>
    </r>
  </si>
  <si>
    <r>
      <t xml:space="preserve">Stan techniczny budynku 
</t>
    </r>
    <r>
      <rPr>
        <b/>
        <i/>
        <sz val="10"/>
        <rFont val="Cambria"/>
        <family val="1"/>
        <charset val="238"/>
        <scheme val="major"/>
      </rPr>
      <t>(subiektywna, własna, ogólna ocena Zamawiającego)</t>
    </r>
  </si>
  <si>
    <r>
      <t xml:space="preserve">Przeprowadzane remonty istotnie podwyższające wartość obiektu 
</t>
    </r>
    <r>
      <rPr>
        <b/>
        <i/>
        <sz val="10"/>
        <rFont val="Cambria"/>
        <family val="1"/>
        <charset val="238"/>
        <scheme val="major"/>
      </rPr>
      <t>(data i zakres remontu)</t>
    </r>
  </si>
  <si>
    <r>
      <rPr>
        <b/>
        <sz val="10"/>
        <color theme="1"/>
        <rFont val="Cambria"/>
        <family val="1"/>
        <charset val="238"/>
        <scheme val="major"/>
      </rPr>
      <t xml:space="preserve">UWAGA: </t>
    </r>
    <r>
      <rPr>
        <sz val="10"/>
        <color theme="1"/>
        <rFont val="Cambria"/>
        <family val="1"/>
        <charset val="238"/>
        <scheme val="major"/>
      </rPr>
      <t>Zamawiający zastrzega sobie prawo do zmiany rodzaju wartości podanych powyżej, obligatoryjnie dla wykonawcy, jeśli zamawiający wyrazi taką wolę.</t>
    </r>
  </si>
  <si>
    <t>WYKAZ POJAZDÓW</t>
  </si>
  <si>
    <t>Jednostki oświatowe:</t>
  </si>
  <si>
    <t xml:space="preserve">1 / 2 </t>
  </si>
  <si>
    <t>Polisa</t>
  </si>
  <si>
    <t>Początek ochrony</t>
  </si>
  <si>
    <t>Koniec ochrony</t>
  </si>
  <si>
    <t>Nr szkody</t>
  </si>
  <si>
    <t>Data zdarzenia</t>
  </si>
  <si>
    <t>Rezerwa</t>
  </si>
  <si>
    <t>Ryzyko</t>
  </si>
  <si>
    <t>Sprzęt elektroniczny</t>
  </si>
  <si>
    <t>Odpowiedzialność cywilna</t>
  </si>
  <si>
    <t>Rezerwy</t>
  </si>
  <si>
    <t>Razem</t>
  </si>
  <si>
    <t>OC p.p.m.</t>
  </si>
  <si>
    <t>AC p.p.m.</t>
  </si>
  <si>
    <t>NNW p.p.m.</t>
  </si>
  <si>
    <t>Uwagi - informacje dodatkowe</t>
  </si>
  <si>
    <t>Mienie</t>
  </si>
  <si>
    <t>NNW</t>
  </si>
  <si>
    <t>NNW OSP</t>
  </si>
  <si>
    <t>Produkt / ryzyko</t>
  </si>
  <si>
    <t>Wysokość odszkodowania</t>
  </si>
  <si>
    <t>Data zgłoszenia szkody</t>
  </si>
  <si>
    <t>Opis rezerwy</t>
  </si>
  <si>
    <t>Zbiory muzealne</t>
  </si>
  <si>
    <t>Przedszkole Publiczne Nr 2</t>
  </si>
  <si>
    <t>Przedszkole Publiczne Nr 3</t>
  </si>
  <si>
    <t>Żłobek Miejski</t>
  </si>
  <si>
    <t>Centrum Kultury</t>
  </si>
  <si>
    <t>Miejskie Centrum Kultury Fizycznej</t>
  </si>
  <si>
    <t>Miejska Biblioteka Publiczna</t>
  </si>
  <si>
    <t>Miejski Ośrodek Pomocy Społecznej</t>
  </si>
  <si>
    <t>Urząd Miasta w Kamiennej Górze</t>
  </si>
  <si>
    <t>58-400 Kamienna Góra</t>
  </si>
  <si>
    <t>ul. Kościuszki 4</t>
  </si>
  <si>
    <t xml:space="preserve"> Filia- ul. Słowackiego 40, Filia - ul. Tkaczy Śląskich 46</t>
  </si>
  <si>
    <t>9101A</t>
  </si>
  <si>
    <t>001029193</t>
  </si>
  <si>
    <t>75 645 35 05</t>
  </si>
  <si>
    <t>mbp.kamiennagora@gmail.com</t>
  </si>
  <si>
    <t>nie dotyczy</t>
  </si>
  <si>
    <t>491-18</t>
  </si>
  <si>
    <t>Urządzenie wielofunkcyjne Bizhub</t>
  </si>
  <si>
    <t>487-1</t>
  </si>
  <si>
    <t xml:space="preserve">księgowa brutto </t>
  </si>
  <si>
    <t>491-11</t>
  </si>
  <si>
    <t>491-13</t>
  </si>
  <si>
    <t>491-14</t>
  </si>
  <si>
    <t>491-15</t>
  </si>
  <si>
    <t>491-16</t>
  </si>
  <si>
    <t>491-17</t>
  </si>
  <si>
    <t>Defiblyrator AED Fred</t>
  </si>
  <si>
    <t>809-1</t>
  </si>
  <si>
    <t>809-2</t>
  </si>
  <si>
    <t>809-8</t>
  </si>
  <si>
    <t>Punkt informacyjny</t>
  </si>
  <si>
    <t>809-3</t>
  </si>
  <si>
    <t>Magiczny dywan</t>
  </si>
  <si>
    <t>809-14</t>
  </si>
  <si>
    <t>624-1</t>
  </si>
  <si>
    <t>491-19</t>
  </si>
  <si>
    <t>491-20</t>
  </si>
  <si>
    <t>491-21</t>
  </si>
  <si>
    <t>491-22</t>
  </si>
  <si>
    <t>809-23</t>
  </si>
  <si>
    <t>Elmo wizualizer</t>
  </si>
  <si>
    <t>809-24</t>
  </si>
  <si>
    <t>809-25</t>
  </si>
  <si>
    <t>809-26</t>
  </si>
  <si>
    <t>809-28</t>
  </si>
  <si>
    <t>Projektor Viewsonic Pro 880WUL</t>
  </si>
  <si>
    <t>809-22</t>
  </si>
  <si>
    <t>Zestaw komputerowy/laptop</t>
  </si>
  <si>
    <t>Zestaw komputerowy</t>
  </si>
  <si>
    <t>Skaner do gazet</t>
  </si>
  <si>
    <t>Projektor BenQ</t>
  </si>
  <si>
    <t>Ekran Royal</t>
  </si>
  <si>
    <t>Tablet Huawei</t>
  </si>
  <si>
    <t>Urządzenie wielofunkcyjne</t>
  </si>
  <si>
    <t>Notebook Lenovo V 330-14 ARR</t>
  </si>
  <si>
    <t>Serwerownia</t>
  </si>
  <si>
    <t>System monitoringu</t>
  </si>
  <si>
    <t>Zestaw konferencyjny</t>
  </si>
  <si>
    <t xml:space="preserve">Aleja Wojska Polskiego 1 </t>
  </si>
  <si>
    <t>8899Z</t>
  </si>
  <si>
    <t>003271461</t>
  </si>
  <si>
    <t>6141033855</t>
  </si>
  <si>
    <t>6141047001</t>
  </si>
  <si>
    <t>75 646 66 77</t>
  </si>
  <si>
    <t>sekreatariat@mopskamiennagora.pl</t>
  </si>
  <si>
    <t>Administracyjny</t>
  </si>
  <si>
    <t>trwały zarząd</t>
  </si>
  <si>
    <t>zły</t>
  </si>
  <si>
    <t>2</t>
  </si>
  <si>
    <t>1</t>
  </si>
  <si>
    <t xml:space="preserve">TAK </t>
  </si>
  <si>
    <t>cegła</t>
  </si>
  <si>
    <t>drewno żelbet</t>
  </si>
  <si>
    <t>drewniana</t>
  </si>
  <si>
    <t>gont bitumiczny</t>
  </si>
  <si>
    <t>NIE</t>
  </si>
  <si>
    <t>co</t>
  </si>
  <si>
    <t>2017  rok remont pomieszczeń biurowych i korytarzy</t>
  </si>
  <si>
    <t xml:space="preserve"> NIE</t>
  </si>
  <si>
    <t>TAK</t>
  </si>
  <si>
    <t xml:space="preserve">mieszkaniowa </t>
  </si>
  <si>
    <t xml:space="preserve">do 100 metrów </t>
  </si>
  <si>
    <t>KORYTARZ -1 OKNO DO 3/4 WYSOKOŚCI, POKÓJ NUMER 11 -1 OKNO DO 3/4 WYSOKOŚCI</t>
  </si>
  <si>
    <t xml:space="preserve"> TAK - wewnętrzny i zewnętrzny</t>
  </si>
  <si>
    <t>4</t>
  </si>
  <si>
    <t>0</t>
  </si>
  <si>
    <t xml:space="preserve"> TAK - uruchamiana ręcznie </t>
  </si>
  <si>
    <t>48-487/48/2016</t>
  </si>
  <si>
    <t>siedziba MOPS</t>
  </si>
  <si>
    <t>48-487/47/2016</t>
  </si>
  <si>
    <t>48-487/50/2016</t>
  </si>
  <si>
    <t>48-487/60/2016</t>
  </si>
  <si>
    <t xml:space="preserve">Komputer </t>
  </si>
  <si>
    <t>48-487/49/2016</t>
  </si>
  <si>
    <t>Drukarka</t>
  </si>
  <si>
    <t>48-487/61/2016</t>
  </si>
  <si>
    <t>Archiwizator sieciowy</t>
  </si>
  <si>
    <t>48-487/51/2016</t>
  </si>
  <si>
    <t>KG ul. Kościuszki 6</t>
  </si>
  <si>
    <t>48-487/27/2016</t>
  </si>
  <si>
    <t>Monitor LCD</t>
  </si>
  <si>
    <t>48-487/53/2017</t>
  </si>
  <si>
    <t>48-4875/52/2017</t>
  </si>
  <si>
    <t>Monitor LED</t>
  </si>
  <si>
    <t>48-487/55/2017</t>
  </si>
  <si>
    <t>48-487/54/2017</t>
  </si>
  <si>
    <t>48-487/57/2017</t>
  </si>
  <si>
    <t>48-487/58/2017</t>
  </si>
  <si>
    <t>Serwer</t>
  </si>
  <si>
    <t>48-487/32/2017</t>
  </si>
  <si>
    <t>48-487/62/2017</t>
  </si>
  <si>
    <t>UPS</t>
  </si>
  <si>
    <t>48-487/59/2017</t>
  </si>
  <si>
    <t>Monitor</t>
  </si>
  <si>
    <t>48-487/64/2018</t>
  </si>
  <si>
    <t>48-487/63/2018</t>
  </si>
  <si>
    <t>48-487/65/2018</t>
  </si>
  <si>
    <t>48-487/67/2018</t>
  </si>
  <si>
    <t>48-487/66/2018</t>
  </si>
  <si>
    <t>48-487/69/2018</t>
  </si>
  <si>
    <t>48-487/68/2018</t>
  </si>
  <si>
    <t>48-487/70/2018</t>
  </si>
  <si>
    <t>48-487/71/2019</t>
  </si>
  <si>
    <t>48-487/72/2019</t>
  </si>
  <si>
    <t>48-487/74/2019, 48-487/75/2019, 48-487/73/2019</t>
  </si>
  <si>
    <t>Router Draytek</t>
  </si>
  <si>
    <t>48-487/77/2019</t>
  </si>
  <si>
    <t>48-487/76/2019</t>
  </si>
  <si>
    <t>48-487/79/2019, 48-487/78/2019</t>
  </si>
  <si>
    <t>48-487/80/2019</t>
  </si>
  <si>
    <t>48-487/82/2020</t>
  </si>
  <si>
    <t>48-487/83/2020</t>
  </si>
  <si>
    <t>48-487/84/2020</t>
  </si>
  <si>
    <t>Aparat telefoniczny</t>
  </si>
  <si>
    <t>62-623/24/2016</t>
  </si>
  <si>
    <t>62-623/25/2016</t>
  </si>
  <si>
    <t>62-623/26/2017</t>
  </si>
  <si>
    <t>62-623/27/2018</t>
  </si>
  <si>
    <t>62-623/28/2018</t>
  </si>
  <si>
    <t>62-623/29/2019</t>
  </si>
  <si>
    <t>System alarmowy</t>
  </si>
  <si>
    <t>62-624/2/2019</t>
  </si>
  <si>
    <t>Monitoring wizyjny</t>
  </si>
  <si>
    <t>62-624/1/2019</t>
  </si>
  <si>
    <t>62-623/30/2019</t>
  </si>
  <si>
    <t>62-623/31/2019</t>
  </si>
  <si>
    <t>Telefon komórkowy</t>
  </si>
  <si>
    <t>62-623/32/2019</t>
  </si>
  <si>
    <t>231208196</t>
  </si>
  <si>
    <t>6141546017</t>
  </si>
  <si>
    <t>75 645 16 34</t>
  </si>
  <si>
    <t>mckf@mckf-kg.pl</t>
  </si>
  <si>
    <t>Administrowanie, utrzymanie  i obsługa obiektów sportowo-rekreacyjnych ,  swiadczenie usług sportowo-rekreacyjmych, organizacja imprez sportowo-rekreacyjnych, obsługa techniczna imprez , wydarzeń i innych działań w mieście.</t>
  </si>
  <si>
    <t xml:space="preserve">Mitshubishi </t>
  </si>
  <si>
    <t>MT18 4WD</t>
  </si>
  <si>
    <t>GL29</t>
  </si>
  <si>
    <t>DOO</t>
  </si>
  <si>
    <t xml:space="preserve">Jhon </t>
  </si>
  <si>
    <t>Husqvarna</t>
  </si>
  <si>
    <t xml:space="preserve"> LT 131</t>
  </si>
  <si>
    <t>30.11.2011</t>
  </si>
  <si>
    <t>06.12.2017</t>
  </si>
  <si>
    <t>04.12.2008</t>
  </si>
  <si>
    <t>12.09.2004</t>
  </si>
  <si>
    <t>24.11.2010</t>
  </si>
  <si>
    <t>6-07-2020</t>
  </si>
  <si>
    <t>23.04.2008</t>
  </si>
  <si>
    <t>746-2</t>
  </si>
  <si>
    <t>746-3</t>
  </si>
  <si>
    <t>790-1</t>
  </si>
  <si>
    <t>592-3</t>
  </si>
  <si>
    <t>592-5</t>
  </si>
  <si>
    <t>592-10</t>
  </si>
  <si>
    <t>592-2</t>
  </si>
  <si>
    <t>koszenie terenów zielonych stadion Słowackiego</t>
  </si>
  <si>
    <t>koszenie płyty boiska stadion Słowackiego</t>
  </si>
  <si>
    <t>koszenie  terenów zielonych</t>
  </si>
  <si>
    <t>koszenie terenów zielonych zalew</t>
  </si>
  <si>
    <t>tak</t>
  </si>
  <si>
    <t>nie</t>
  </si>
  <si>
    <t>Kubota</t>
  </si>
  <si>
    <t>Ski</t>
  </si>
  <si>
    <t>Ramsomes Motor 350D</t>
  </si>
  <si>
    <t>Deere- L-120 (kosiarka)</t>
  </si>
  <si>
    <t>utrzymanie tras narciarskich</t>
  </si>
  <si>
    <t>Komputer Dell 7010</t>
  </si>
  <si>
    <t>ul. Ściegiennego 11</t>
  </si>
  <si>
    <t>Drukarka HP OfficeJet Pro K8600</t>
  </si>
  <si>
    <t>419-15</t>
  </si>
  <si>
    <t>ul.Fabryczna 6</t>
  </si>
  <si>
    <t>Kasa fiskalna SENTO E</t>
  </si>
  <si>
    <t>669-3</t>
  </si>
  <si>
    <t>Komputer Dell 7010SFFi7-37703</t>
  </si>
  <si>
    <t>Sieć kanalizacji deszczowej PCV</t>
  </si>
  <si>
    <t>Sieć energetyczna  na OWŚ</t>
  </si>
  <si>
    <t xml:space="preserve">Kanalizacja deszczowa ORLIK 2012  </t>
  </si>
  <si>
    <t>Kanalizacja sanitarna isieć wodociągowa</t>
  </si>
  <si>
    <t>Oprawy oświetleniowe żarowe</t>
  </si>
  <si>
    <t xml:space="preserve">Ogrodzenie kompleksu boisk Orlik </t>
  </si>
  <si>
    <t>Zastawka z ujęciem</t>
  </si>
  <si>
    <t>Płyta boiska stadion Słowackiego</t>
  </si>
  <si>
    <t>Korty tenisowe 5 szt.</t>
  </si>
  <si>
    <t>Boisko o nawierzchni poliuretanowej Orlik</t>
  </si>
  <si>
    <t>Boisko do piłki nożnej Orlik</t>
  </si>
  <si>
    <t>Bieżnia na stadionie Słowackiego</t>
  </si>
  <si>
    <t>Stanowisko do rzutu oszczepem i skoku w zwyż</t>
  </si>
  <si>
    <t>Stanowisko do skoku w dal</t>
  </si>
  <si>
    <t>Stanowisko do pchnięcia kulą</t>
  </si>
  <si>
    <t>Ogrodzenie trybun na stadionie Słowackiego</t>
  </si>
  <si>
    <t>Ogrodzenie panelowe stadion Słowackiego</t>
  </si>
  <si>
    <t>Boisko poliuretanowe Park przy ul.Kościuszki</t>
  </si>
  <si>
    <t>Maszt wieża antenowa</t>
  </si>
  <si>
    <t>Ogrodzenie budynku retransmisyjnego</t>
  </si>
  <si>
    <t>Ogrodzenie panelowe stadionuod ul.Nowej</t>
  </si>
  <si>
    <t>Ogrodzenie panelowe zewnętrzne Ściegiennego</t>
  </si>
  <si>
    <t>Trybuny siedziska</t>
  </si>
  <si>
    <t>Oświetlenie kompleksu boisk sportowych Orlik</t>
  </si>
  <si>
    <t>ul. Fabryczna 6 Pływalnia</t>
  </si>
  <si>
    <t>ul. Kościuszki - OWŚ</t>
  </si>
  <si>
    <t>ul.  Lubawska 8  Orlik</t>
  </si>
  <si>
    <t>ul. Słowackiego 27</t>
  </si>
  <si>
    <t>ul. Kościuszki za sądem</t>
  </si>
  <si>
    <t>Parkowa Góra, Kamienna Góra</t>
  </si>
  <si>
    <t>Stacja uzdatniania wody</t>
  </si>
  <si>
    <t>Kryta Pływalnia</t>
  </si>
  <si>
    <t>Budynek szatni stadion XX-Lecia</t>
  </si>
  <si>
    <t>Budynek warsztatowy</t>
  </si>
  <si>
    <t>Budynek garażowy</t>
  </si>
  <si>
    <t>Sanitariat OWŚ</t>
  </si>
  <si>
    <t>Pawilon socjalny - korty OWŚ</t>
  </si>
  <si>
    <t>Hangar OWŚ - Zalew</t>
  </si>
  <si>
    <t>Budynek usługowo - mieszkalny</t>
  </si>
  <si>
    <t>Budynek usługowy - garaż</t>
  </si>
  <si>
    <t>Budynek zaplecza ORLIK 2012</t>
  </si>
  <si>
    <t>Budynek murowany stacji retransmisyjnej</t>
  </si>
  <si>
    <t>ul. Fabryczna 6, 58-400 Kamienna Góra</t>
  </si>
  <si>
    <t>ul. Słowackiego 27, 58-400 Kamienna Góra</t>
  </si>
  <si>
    <t>ul. Kościuszki 45 - Zalew , 58-400 Kamienna Góra</t>
  </si>
  <si>
    <t>ul. Ściegiennego 11, 58-400 Kamienna Góra</t>
  </si>
  <si>
    <t>ul. Księcia Bolka I , 58-400 Kamienna Góra</t>
  </si>
  <si>
    <t>ul. Lubawska 8, 58-400 Kamienna Góra</t>
  </si>
  <si>
    <t>78,,75</t>
  </si>
  <si>
    <t>dobry</t>
  </si>
  <si>
    <t>beton komórkowy,cegła</t>
  </si>
  <si>
    <t>brak</t>
  </si>
  <si>
    <t>stalowa</t>
  </si>
  <si>
    <t>blacha modułowa</t>
  </si>
  <si>
    <t>beton</t>
  </si>
  <si>
    <t>wielka płyta</t>
  </si>
  <si>
    <t>blacha</t>
  </si>
  <si>
    <t>papa</t>
  </si>
  <si>
    <t>drewniany</t>
  </si>
  <si>
    <t>drewno</t>
  </si>
  <si>
    <t>gont</t>
  </si>
  <si>
    <t>dachówka</t>
  </si>
  <si>
    <t>Sieć miejska</t>
  </si>
  <si>
    <t>Własna kotłownia</t>
  </si>
  <si>
    <t>Brak</t>
  </si>
  <si>
    <t>elektrycznme</t>
  </si>
  <si>
    <t>Elektryczne</t>
  </si>
  <si>
    <t>do czasu remontu</t>
  </si>
  <si>
    <t>zły stan techniczny</t>
  </si>
  <si>
    <t xml:space="preserve">tymczasowo </t>
  </si>
  <si>
    <t>24 godziny</t>
  </si>
  <si>
    <t xml:space="preserve"> TAK - wewnętrzny </t>
  </si>
  <si>
    <t>proszkowa</t>
  </si>
  <si>
    <t>7-15</t>
  </si>
  <si>
    <t xml:space="preserve">  TAK - zewnętrzny </t>
  </si>
  <si>
    <t xml:space="preserve"> TAK - zewnętrzny </t>
  </si>
  <si>
    <t>Tak</t>
  </si>
  <si>
    <t>16-20</t>
  </si>
  <si>
    <t>SAM</t>
  </si>
  <si>
    <t>Agregat na przyczepie ciężarowej PS 3500</t>
  </si>
  <si>
    <t>C360</t>
  </si>
  <si>
    <t>Regen</t>
  </si>
  <si>
    <t>Transporter</t>
  </si>
  <si>
    <t>-</t>
  </si>
  <si>
    <t>przewóz towarów</t>
  </si>
  <si>
    <t>DKA002100015</t>
  </si>
  <si>
    <t>283505</t>
  </si>
  <si>
    <t>TP1223702795</t>
  </si>
  <si>
    <t>DJA009090020</t>
  </si>
  <si>
    <t>WV1ZZZ7JZ4XO4O385</t>
  </si>
  <si>
    <t>SW9PS35OO8OWG3798</t>
  </si>
  <si>
    <t>P073326</t>
  </si>
  <si>
    <t>19.10.2010</t>
  </si>
  <si>
    <t>14.01.1977</t>
  </si>
  <si>
    <t>04.04.1995</t>
  </si>
  <si>
    <t>06.07.2009</t>
  </si>
  <si>
    <t>17.06.2004</t>
  </si>
  <si>
    <t>30.06.2008</t>
  </si>
  <si>
    <t>15.03.1994</t>
  </si>
  <si>
    <t>14.12.2020</t>
  </si>
  <si>
    <t>02.09.2022</t>
  </si>
  <si>
    <t>bezterminowo</t>
  </si>
  <si>
    <t>13,05,2021</t>
  </si>
  <si>
    <t>25.08.2021</t>
  </si>
  <si>
    <t>08.08.2020/w remoncie</t>
  </si>
  <si>
    <t>Gmina Miejska Kamienna Góra</t>
  </si>
  <si>
    <t>agregat prądotwórczy</t>
  </si>
  <si>
    <t>Plac Wolności 11</t>
  </si>
  <si>
    <t>9102Z</t>
  </si>
  <si>
    <t>001021984</t>
  </si>
  <si>
    <t>6141060332</t>
  </si>
  <si>
    <t>75 744 22 75</t>
  </si>
  <si>
    <t>sekretariat@muzeumtkactwa.pl</t>
  </si>
  <si>
    <t xml:space="preserve">Budynek główny </t>
  </si>
  <si>
    <t>58-400 Kamienna Góra Plac Wolności 11</t>
  </si>
  <si>
    <t>własność miasta oddana w zarząd Muzeum</t>
  </si>
  <si>
    <t>Budynek oficyna</t>
  </si>
  <si>
    <t xml:space="preserve">IV ĆWIERĆ XVIII WIEKU </t>
  </si>
  <si>
    <t>3</t>
  </si>
  <si>
    <t>wiązarowo-rozporowa, mieszana</t>
  </si>
  <si>
    <t>dachówka ceramiczna karpiówka</t>
  </si>
  <si>
    <t>drewniana przykryta płytą OSB 18 mm, papą termozgrzewalną</t>
  </si>
  <si>
    <t>papa asfaltowa</t>
  </si>
  <si>
    <t>sieć miejska</t>
  </si>
  <si>
    <t xml:space="preserve">2008 – WYMIANA POKRYCIA DACHOWEGO,
ELEWACJA,
INSTALACJA ELEKTRYCZNA, GRZEWCZA I ALARMOWA, WYMIANA STOLARKI OKIENNEJ
</t>
  </si>
  <si>
    <t>2008 – CAŁKOWITE ODTWORZENIE BUDYNKU</t>
  </si>
  <si>
    <t>mieszkaniowa</t>
  </si>
  <si>
    <t>do 100 metrów</t>
  </si>
  <si>
    <t xml:space="preserve">TAK - wewnętrzny i zewnętrzny </t>
  </si>
  <si>
    <t>10</t>
  </si>
  <si>
    <t xml:space="preserve">TAK - uruchamiana automatycznie </t>
  </si>
  <si>
    <t>TAK - wodna (hydranty wewnętrzne) pianowa, proszkowa (gaśnice)</t>
  </si>
  <si>
    <t xml:space="preserve"> TAK - wewnętrzny i zewnętrzny </t>
  </si>
  <si>
    <t>TAK - wodna (hydranty wewnętrzne)  proszkowa (gaśnice)</t>
  </si>
  <si>
    <t>TAK - okna oddymiające</t>
  </si>
  <si>
    <t>Zestaw komputerowy Vostro 3250/Core  (jednostka centr.+OFFICE</t>
  </si>
  <si>
    <t>Dz.II/1/36</t>
  </si>
  <si>
    <t>Kamienna Góra pl. Wolności 11/alarm</t>
  </si>
  <si>
    <t>Drukarka XEROX Phaser 3052V</t>
  </si>
  <si>
    <t>Dz.II/1/37 i 38</t>
  </si>
  <si>
    <t>Zestaw komputerowy DELL SERWER PE 7330 (serwer), Aplikacja Win Srv 2012 R2</t>
  </si>
  <si>
    <t>MT/ST/M/16</t>
  </si>
  <si>
    <t>Urządzenie wielofunkcyjne KYOCERA ECOSYS M8124cidn</t>
  </si>
  <si>
    <t>MT/ST/M/17</t>
  </si>
  <si>
    <t>Projektor BenQ MX631ST</t>
  </si>
  <si>
    <t>Dz.II/1/39</t>
  </si>
  <si>
    <t>ul.Kościuszki 4</t>
  </si>
  <si>
    <t>9004Z</t>
  </si>
  <si>
    <t>230004681</t>
  </si>
  <si>
    <t>6141498100</t>
  </si>
  <si>
    <t>75 744 28 75</t>
  </si>
  <si>
    <t>mdk_kg@poczta.onet.pl</t>
  </si>
  <si>
    <t>Upowszechnianie kultury- organizacja koncertów, zajęć dla dzieci i młodziezy, spotkań teatralnych,  itp..</t>
  </si>
  <si>
    <t>Działalność muzeów: gromadzenie zabytków i materiałów dokumentalnych; inwentaryzowanie, katalogowanie i naukowe opracowywanie zgromadzonych muzealiów i materiałów dokumentacyjnych; przechowywanie zabytków w warunkach zapewniających im właściwy stan zachowania i bezpieczeństwo oraz magazynowanie ich w sposób dostępny dla celów naukowych; zabezpieczenie i konserwację posiadanych muzealiów; urządzanie wystaw stałych, czasowych; prowadzenie działalności edukacyjnej oraz kulturalno-oświatowej; zapewnienie właściwych warunków zwiedzania i korzystania ze zbiorów; prowadzenie działalności wydawniczej; prowadzenie biblioteki - księgozbioru z zakresu swojej specjalizacji i udostępnianie go pracownikom naukowym, młodzieży studiującej i nauczycielom.</t>
  </si>
  <si>
    <t>Obsługa czytelników, organizacja imprez związanych z czytelnictwem dla dzieci i młodzieży</t>
  </si>
  <si>
    <t>Komputer DELL</t>
  </si>
  <si>
    <t>Komputer DELL 790</t>
  </si>
  <si>
    <t>biuro CK</t>
  </si>
  <si>
    <t>Notebook Pentium</t>
  </si>
  <si>
    <t>Komputer DELL OPTIPLEX</t>
  </si>
  <si>
    <t>Komputer</t>
  </si>
  <si>
    <t xml:space="preserve">Urządzenie wielofunkcyjne-Kserokopiarka Kyocera TASK </t>
  </si>
  <si>
    <t>805-0-5</t>
  </si>
  <si>
    <t>DKA76HW</t>
  </si>
  <si>
    <t>ciężarowy</t>
  </si>
  <si>
    <t>przewożenie sprzetu</t>
  </si>
  <si>
    <t>Movano</t>
  </si>
  <si>
    <t>15-11-2002</t>
  </si>
  <si>
    <t>VN1F9CML526693751</t>
  </si>
  <si>
    <t>8-11-2020</t>
  </si>
  <si>
    <t>Centrum Kultury Kamienna Góra</t>
  </si>
  <si>
    <t>Szkoła Podstawowa nr 2 im Tkaczy Śląskich</t>
  </si>
  <si>
    <t>ul. Jeleniogóska 7</t>
  </si>
  <si>
    <t>8520Z</t>
  </si>
  <si>
    <t>000710902</t>
  </si>
  <si>
    <t>6141468470</t>
  </si>
  <si>
    <t>75 744 25 59</t>
  </si>
  <si>
    <t>sp2kamiennag@interia.pl</t>
  </si>
  <si>
    <t>Liczba uczniów</t>
  </si>
  <si>
    <t>Placówka oświatowa - szkoła</t>
  </si>
  <si>
    <t>Szkoła</t>
  </si>
  <si>
    <t>ul. Jeleniogóska 7 58-400 Kamienna Góra</t>
  </si>
  <si>
    <t>murowana ,cegła,beton</t>
  </si>
  <si>
    <t>żelbetonowe</t>
  </si>
  <si>
    <t>żelbetonowa</t>
  </si>
  <si>
    <t>blacha i papa</t>
  </si>
  <si>
    <t>miejskie</t>
  </si>
  <si>
    <t>całodobowo</t>
  </si>
  <si>
    <t>dozór Agencji ochrony ludzi i mienia</t>
  </si>
  <si>
    <t>TAK - wewnętrzny i zewnętrzny</t>
  </si>
  <si>
    <t>21</t>
  </si>
  <si>
    <t>13</t>
  </si>
  <si>
    <t>TAK - uruchamiana ręcznie</t>
  </si>
  <si>
    <t>proszkowa,pianowa</t>
  </si>
  <si>
    <t>Monitor interakt. Qtouch J4K65</t>
  </si>
  <si>
    <t>PST 4-49-491/7 p.8</t>
  </si>
  <si>
    <t>s.20</t>
  </si>
  <si>
    <t>Monitor interakt. Qtouch J.4K65</t>
  </si>
  <si>
    <t>PST 4-49-491/7 p.9</t>
  </si>
  <si>
    <t>s.205</t>
  </si>
  <si>
    <t>Brother urządzenie wielefunkcyjne</t>
  </si>
  <si>
    <t>PST 4-49-491/7 p.5</t>
  </si>
  <si>
    <t>s.212</t>
  </si>
  <si>
    <t>PST 4-49-491/7 p.6</t>
  </si>
  <si>
    <t>s.123</t>
  </si>
  <si>
    <t>PST 4-49-491/7 p.7</t>
  </si>
  <si>
    <t>s.211</t>
  </si>
  <si>
    <t>Notebok Lenovo</t>
  </si>
  <si>
    <t>PST 4-49-491/23 p.14</t>
  </si>
  <si>
    <t>s.108, i s.17</t>
  </si>
  <si>
    <t>PST 4-49-491/23 p.7</t>
  </si>
  <si>
    <t>s. 204,208 i 110</t>
  </si>
  <si>
    <t>Notebok Del Vestero</t>
  </si>
  <si>
    <t>PST 4-49-491/23 p.5</t>
  </si>
  <si>
    <t>s. 217</t>
  </si>
  <si>
    <t>Komputer PC Asus</t>
  </si>
  <si>
    <t>PST 4-49-491/24 p.2</t>
  </si>
  <si>
    <t>s.222,110,109,107</t>
  </si>
  <si>
    <t>PST 4-49-491/24 p.3</t>
  </si>
  <si>
    <t>Komputer ACTIMA PRIME</t>
  </si>
  <si>
    <t>PST 4-49-491/24 p.4</t>
  </si>
  <si>
    <t>s.217</t>
  </si>
  <si>
    <t>Monitor 24</t>
  </si>
  <si>
    <t>PST 4-49-491/24 p.5</t>
  </si>
  <si>
    <t>Dźwig osobowy o napędzie hydraukicznym Interlift ,200</t>
  </si>
  <si>
    <t>Laptopy</t>
  </si>
  <si>
    <t>Zestawy komputerowe</t>
  </si>
  <si>
    <t>Laptopy Huawei</t>
  </si>
  <si>
    <t>Przedszkole Publiczne Nr 1 im. ,,Czterolistnej Koniczynki"</t>
  </si>
  <si>
    <t>ul. Spacerowa 12</t>
  </si>
  <si>
    <t>021413013</t>
  </si>
  <si>
    <t>6141602282</t>
  </si>
  <si>
    <t>75 744 78 83</t>
  </si>
  <si>
    <t>przedszkole1_kg@o2.pl</t>
  </si>
  <si>
    <t>Przedszkole</t>
  </si>
  <si>
    <t>Zestaw Komputerowy</t>
  </si>
  <si>
    <t>PP1 8-80-808 dz. VII p. 16</t>
  </si>
  <si>
    <t xml:space="preserve">Gabinet dyrektora - szyby antywłamaniowe, podwójne zamki w drzwiach </t>
  </si>
  <si>
    <t>Drukarka - Urządzenie Wielofunkcyjne Hpclj Pro</t>
  </si>
  <si>
    <t>PP1 8-80-808 dz. VII p. 18</t>
  </si>
  <si>
    <t>Pokój intendenta - szyby antywłamaniowe, podwójne zamki w drzwiach</t>
  </si>
  <si>
    <t>Projektor Epson Eb - 520</t>
  </si>
  <si>
    <t>PP1 8-80-808 dz. VII p. 27</t>
  </si>
  <si>
    <t xml:space="preserve">Sala nr 10 - zamykana szafa </t>
  </si>
  <si>
    <t>Tablica Interaktywna</t>
  </si>
  <si>
    <t>PP1 8-80-808 Dz. VII p. 20</t>
  </si>
  <si>
    <t xml:space="preserve">Sala nr 9 </t>
  </si>
  <si>
    <t>Notebook Hppro Boo 6550</t>
  </si>
  <si>
    <t>PP1 8-80-808 Dz. VII p. 21</t>
  </si>
  <si>
    <t xml:space="preserve">Sala nr 9- zamykana szafa </t>
  </si>
  <si>
    <t>Urządzenie Sterujące Smartfofon</t>
  </si>
  <si>
    <t xml:space="preserve">PP1 8-80-808 Dz. VII p. </t>
  </si>
  <si>
    <t>Projektor Epsoneb- 520</t>
  </si>
  <si>
    <t>PP1 8-80-808 Dz. VII p. 24</t>
  </si>
  <si>
    <t>Sala nr 3 - szyby antywłamaniowe</t>
  </si>
  <si>
    <t>PP1 8-80-808 Dz. VII p. 25</t>
  </si>
  <si>
    <t>Laptop Acer Trawel Mate P 249</t>
  </si>
  <si>
    <t>PP1 8-80-808 Dz. VII p. 26</t>
  </si>
  <si>
    <t xml:space="preserve">Sala nr 3 - zamykana szafa, szyby antywłamaniowe </t>
  </si>
  <si>
    <t>Projektor Epson Eb 530</t>
  </si>
  <si>
    <t>PP1 8-80-808 Dz. VII p. 27</t>
  </si>
  <si>
    <t>Sala nr 4, szyby antywłamaniowe</t>
  </si>
  <si>
    <t>Laptop Acer Trawel Mate P 249 Intel Corel 13</t>
  </si>
  <si>
    <t>PP1 8-80-808 Dz. VII p. 28</t>
  </si>
  <si>
    <t xml:space="preserve">Sala nr 4 - zamykana szafa </t>
  </si>
  <si>
    <t>PP1 8-80-808 Dz. VII p. 29</t>
  </si>
  <si>
    <t>Urządzenie Wielofunkcyjne Hp Kolor Ljmpp M477fan</t>
  </si>
  <si>
    <t>PP1 8-80-808 Dz. VII p. 35</t>
  </si>
  <si>
    <t>Budynek podpiwniczony, dwukondygnacyjny</t>
  </si>
  <si>
    <t xml:space="preserve">cegła pełna, cegła kratówka </t>
  </si>
  <si>
    <t>stropodach prefabrykowany, gęstożebrowyDZ-5</t>
  </si>
  <si>
    <t>papa termozgrzewalna- pokrycie dwukrotne</t>
  </si>
  <si>
    <t>centralne z PCE</t>
  </si>
  <si>
    <t>2009</t>
  </si>
  <si>
    <t>płaski</t>
  </si>
  <si>
    <t xml:space="preserve"> na stałe</t>
  </si>
  <si>
    <t>rzeka Bóbr - 100m</t>
  </si>
  <si>
    <t>7</t>
  </si>
  <si>
    <t>okna oddymiające</t>
  </si>
  <si>
    <t>8510Z</t>
  </si>
  <si>
    <t>021413059</t>
  </si>
  <si>
    <t>6141602299</t>
  </si>
  <si>
    <t>75 645 51 10</t>
  </si>
  <si>
    <t>przyjacielekubusia@op.pl</t>
  </si>
  <si>
    <t>Działalność opiekuńczo-wychowawcza i dydaktyczna dla dzieci 3-6 letnich</t>
  </si>
  <si>
    <t>Komputer stacjonarny DELL zestaw</t>
  </si>
  <si>
    <t>PP2/11C/8-80-808/58</t>
  </si>
  <si>
    <t>s. 204</t>
  </si>
  <si>
    <t>Laptop DELL</t>
  </si>
  <si>
    <t>PP2/11C/8-80-808/59</t>
  </si>
  <si>
    <t xml:space="preserve"> s. 102</t>
  </si>
  <si>
    <t>PP2/11C/8-80-808/60</t>
  </si>
  <si>
    <t>s. 101</t>
  </si>
  <si>
    <t>Tablet Samsung</t>
  </si>
  <si>
    <t>PP2/11C/8-80-808/57</t>
  </si>
  <si>
    <t>Ekran na trójnogu</t>
  </si>
  <si>
    <t>PP2/11C/8-80-808/61</t>
  </si>
  <si>
    <t>s. 104</t>
  </si>
  <si>
    <t>Projektor BENQ MX525 DLP XGA</t>
  </si>
  <si>
    <t>PP2/11C/8-80-808/62</t>
  </si>
  <si>
    <t>S.104</t>
  </si>
  <si>
    <t>PP2/11B/8-80-808/3</t>
  </si>
  <si>
    <t>s. 102</t>
  </si>
  <si>
    <t>PP2/11B/8-80-808/4</t>
  </si>
  <si>
    <t>PP2/11C/8-80-808/67</t>
  </si>
  <si>
    <t>Urządzenie wielofunkcyjne HP Color</t>
  </si>
  <si>
    <t>PP2/11C/8-80-808/69</t>
  </si>
  <si>
    <t>Samsung Galaxy</t>
  </si>
  <si>
    <t>PP2/11B/8-80-808/5</t>
  </si>
  <si>
    <t>Urządzenie rejestrujące Smartfon</t>
  </si>
  <si>
    <t>PP2/11C/8-80-808/72</t>
  </si>
  <si>
    <t>korytarz poziom 0</t>
  </si>
  <si>
    <t>wiatrołap przy wejściu głównym</t>
  </si>
  <si>
    <t>PA-1</t>
  </si>
  <si>
    <t xml:space="preserve">Defibrylator AED Fred </t>
  </si>
  <si>
    <t>ul. Papieża Jana Pawła II 20</t>
  </si>
  <si>
    <t>021413094</t>
  </si>
  <si>
    <t>6141602307</t>
  </si>
  <si>
    <t>przedszkole3@poczta.fm</t>
  </si>
  <si>
    <t>Placówka przedszkolna</t>
  </si>
  <si>
    <t>8-80-8-808,Dz. XI-1 poz. 22</t>
  </si>
  <si>
    <t>sala audiowizualna</t>
  </si>
  <si>
    <t>Urządzenie wielofunkcyjne- Brother</t>
  </si>
  <si>
    <t>8-80-8-808,Dz. XI-1 poz. 20</t>
  </si>
  <si>
    <t>gabinet dyrektora</t>
  </si>
  <si>
    <t>Aparat cyfrowy Nikon Coolpix A 900</t>
  </si>
  <si>
    <t>8-80-808, Dz XI-1 poz. 21</t>
  </si>
  <si>
    <t>Defibrylator AED</t>
  </si>
  <si>
    <t>8-80-808. Dz. XI - 3, poz. 26</t>
  </si>
  <si>
    <t>Laptop LENOVO</t>
  </si>
  <si>
    <t>8-80-808 Dz. XI - 1 poz. 19</t>
  </si>
  <si>
    <t>Plac zabaw</t>
  </si>
  <si>
    <t>2007-2008</t>
  </si>
  <si>
    <t>ul. Papieża Jana Pawła II 20, 58-400 Kamienna Góra</t>
  </si>
  <si>
    <t>cegła ceramiczna</t>
  </si>
  <si>
    <t>nad piwnicą ceglane, pozostałe drewniane</t>
  </si>
  <si>
    <t>drewniane</t>
  </si>
  <si>
    <t>dachówka, papa</t>
  </si>
  <si>
    <t>100 m</t>
  </si>
  <si>
    <t>Tak. Gabinet dyrektora</t>
  </si>
  <si>
    <t xml:space="preserve"> NIE. Światło przy budynku na czujnik ruchu.</t>
  </si>
  <si>
    <t>ul. Spacerowa 10</t>
  </si>
  <si>
    <t>8891Z</t>
  </si>
  <si>
    <t>022297017</t>
  </si>
  <si>
    <t>6141606989</t>
  </si>
  <si>
    <t>75 744 21 76</t>
  </si>
  <si>
    <t>zlobek@umkg.pl</t>
  </si>
  <si>
    <t>Dzienna opieka nad dziećmi</t>
  </si>
  <si>
    <t>Laptop Asus R752L</t>
  </si>
  <si>
    <t>Dz. IX. Poz 5</t>
  </si>
  <si>
    <t>Biuro, drzwi i szafa zamykane na klucz</t>
  </si>
  <si>
    <t>Urzadzenie wielofunkcyjne Brother DCPL2560 DW</t>
  </si>
  <si>
    <t>Dz. IX. Poz. 6</t>
  </si>
  <si>
    <t>Biuro, drzwi zamykane na klucz</t>
  </si>
  <si>
    <t>Dz. X. poz. 1</t>
  </si>
  <si>
    <t>Router Huawei B535 4 G 3</t>
  </si>
  <si>
    <t>Dz. X. poz 2</t>
  </si>
  <si>
    <t>Laminator GBC Fusion</t>
  </si>
  <si>
    <t>Dz. XI. Poz. 2</t>
  </si>
  <si>
    <t>Aparat fotograficzny Sony DSC HX 60B Black</t>
  </si>
  <si>
    <t>Dz. XII. Poz. 1</t>
  </si>
  <si>
    <t xml:space="preserve">Router </t>
  </si>
  <si>
    <t>KM 240</t>
  </si>
  <si>
    <t>Intendent, drzwi zamykane na klucz</t>
  </si>
  <si>
    <t>Aparat telefoniczny Maxcom</t>
  </si>
  <si>
    <t>KM 287</t>
  </si>
  <si>
    <t>KM 563</t>
  </si>
  <si>
    <t>Grupa II, drzwi zamykane na klucz</t>
  </si>
  <si>
    <t>Telefon bezprzewodowy Vtech CS 900B</t>
  </si>
  <si>
    <t>Telefon bezprzewodowyy Panasonic</t>
  </si>
  <si>
    <t>dostateczny</t>
  </si>
  <si>
    <t>konstr. zewnętrzne: cegła kratówka, wewnetrzne: cegła pełna, działowe: cegła dziurawka</t>
  </si>
  <si>
    <t>prefabrykowane, gęstożebrowe typ DZ-5</t>
  </si>
  <si>
    <t xml:space="preserve">wentylowany, prefabrykowany DZ-5 </t>
  </si>
  <si>
    <t>murowane z cegły na zaprawie cem.-wap.</t>
  </si>
  <si>
    <t xml:space="preserve">żelbetowy z płyt prefabrykowanych </t>
  </si>
  <si>
    <t>murowane z cegły ceram na zapr. cem.-wap.</t>
  </si>
  <si>
    <t>rzeka Bóbr, ok. 50 m</t>
  </si>
  <si>
    <t>rzeka Bóbr, ok. 60 m</t>
  </si>
  <si>
    <t>5.45. -15.45. w dni robocze</t>
  </si>
  <si>
    <t>drzwi w budynku i bramki w ogrodzenu zamykane na klucz</t>
  </si>
  <si>
    <t>6</t>
  </si>
  <si>
    <t xml:space="preserve">nie </t>
  </si>
  <si>
    <t>tak, okna oddymiające</t>
  </si>
  <si>
    <t>Budynek żłobka</t>
  </si>
  <si>
    <t>Budynek kotłowni</t>
  </si>
  <si>
    <t>Budynek administracyjny żłobka</t>
  </si>
  <si>
    <t>Plac zabaw OWŚ</t>
  </si>
  <si>
    <t>Siłownia plenerowa OWŚ</t>
  </si>
  <si>
    <t>Muzeum Tkactwa Dolnośląskiego</t>
  </si>
  <si>
    <t>Sprzęt muzyczny i nagłaśniający</t>
  </si>
  <si>
    <t>Holl przy kancelarii- drzwi  antywłamaniowe</t>
  </si>
  <si>
    <t>Ogrodzenie budynków</t>
  </si>
  <si>
    <t>Sprzęt nagłaśniający</t>
  </si>
  <si>
    <t>Huawei L21 P10 LITE DS</t>
  </si>
  <si>
    <t>ul. Ściegiennego 11, ul.Słowackiego 27, ul.Kościuszki 45, ul.Księcia Bolka I , ul. Lubawska 8, Park ul.Kościuszki</t>
  </si>
  <si>
    <t xml:space="preserve">Przedszkole Publiczne Nr 1 </t>
  </si>
  <si>
    <t>A-A323577</t>
  </si>
  <si>
    <t>A-A323581</t>
  </si>
  <si>
    <t>A-A323582</t>
  </si>
  <si>
    <t>A-A339560</t>
  </si>
  <si>
    <t>A-A346577</t>
  </si>
  <si>
    <t>A-A365479</t>
  </si>
  <si>
    <t>A-A366227</t>
  </si>
  <si>
    <t xml:space="preserve"> 31-12-2018</t>
  </si>
  <si>
    <t>OC</t>
  </si>
  <si>
    <t>ul. Kościuszki 45 - Zalew, 58-400 Kamienna Góra</t>
  </si>
  <si>
    <t>Góra Parkowa, Kamienna Góra</t>
  </si>
  <si>
    <t>Aleja Wojska Polskiego 1, 58-400 Kamienna Góra</t>
  </si>
  <si>
    <t>Urządzenie wielofunkcyjne HP Laser Jet Pro  M26a</t>
  </si>
  <si>
    <t>biblioteka</t>
  </si>
  <si>
    <t>Klasyfikacja do podsumowania</t>
  </si>
  <si>
    <t>Szkoła Podstawowa nr 1 im. ks. Jana Twardowskiego</t>
  </si>
  <si>
    <t>Pl. Koscielny 1</t>
  </si>
  <si>
    <t>001179538</t>
  </si>
  <si>
    <t>6141473666</t>
  </si>
  <si>
    <t>75 744 12 57</t>
  </si>
  <si>
    <t>sp1kg2gazeta.pl</t>
  </si>
  <si>
    <t>Edukacja</t>
  </si>
  <si>
    <t>powierzenie w zarząd</t>
  </si>
  <si>
    <t>ul. Kościuszki 17</t>
  </si>
  <si>
    <t>budynki</t>
  </si>
  <si>
    <t>Szkoła i świetlica szkolna</t>
  </si>
  <si>
    <t xml:space="preserve">Sala ginastyczna </t>
  </si>
  <si>
    <t>żelbetowy</t>
  </si>
  <si>
    <t>papa termozgrzewalna</t>
  </si>
  <si>
    <t>CO - pec</t>
  </si>
  <si>
    <t>CO- pec</t>
  </si>
  <si>
    <t>/ NIE</t>
  </si>
  <si>
    <t>TYAK</t>
  </si>
  <si>
    <t>Trybuny przy boiskach sportowych</t>
  </si>
  <si>
    <t>Kanalizacja deszczowa</t>
  </si>
  <si>
    <t>Boisko wielofunkcyjne</t>
  </si>
  <si>
    <t>Boisko rekreacyjne – sztuczna trawa</t>
  </si>
  <si>
    <t>Boisko do piłki plażowej</t>
  </si>
  <si>
    <t>Boisko do piłki nożnej – sztuczna trawa</t>
  </si>
  <si>
    <t>Bieżnia lekkoatletyczna</t>
  </si>
  <si>
    <t>Skocznia w dal</t>
  </si>
  <si>
    <t>Ogrodzenie terenu szkoły</t>
  </si>
  <si>
    <t>Dojścia i dojazdy do szkoły i boisk</t>
  </si>
  <si>
    <t>Place zabaw</t>
  </si>
  <si>
    <t>Plac Kościelny 1</t>
  </si>
  <si>
    <t>2007/10</t>
  </si>
  <si>
    <t>budowle</t>
  </si>
  <si>
    <t>wyposażenie</t>
  </si>
  <si>
    <t>p.177</t>
  </si>
  <si>
    <t>p.178/179</t>
  </si>
  <si>
    <t>p.180</t>
  </si>
  <si>
    <t>p.181</t>
  </si>
  <si>
    <t>p.182</t>
  </si>
  <si>
    <t>P.183</t>
  </si>
  <si>
    <t>p.185</t>
  </si>
  <si>
    <t>p.186</t>
  </si>
  <si>
    <t>p.189</t>
  </si>
  <si>
    <t>p.191</t>
  </si>
  <si>
    <t>p.192/193</t>
  </si>
  <si>
    <t>p.195</t>
  </si>
  <si>
    <t>p.194</t>
  </si>
  <si>
    <t>p.196</t>
  </si>
  <si>
    <t>p.198</t>
  </si>
  <si>
    <t>p.199</t>
  </si>
  <si>
    <t>p.200</t>
  </si>
  <si>
    <t>p.201</t>
  </si>
  <si>
    <t>p.202</t>
  </si>
  <si>
    <t>p.203</t>
  </si>
  <si>
    <t>p.204</t>
  </si>
  <si>
    <t>p.205</t>
  </si>
  <si>
    <t>p.207</t>
  </si>
  <si>
    <t>p.208</t>
  </si>
  <si>
    <t>p.209</t>
  </si>
  <si>
    <t>p.210</t>
  </si>
  <si>
    <t>p.211</t>
  </si>
  <si>
    <t>p.212</t>
  </si>
  <si>
    <t>p.213</t>
  </si>
  <si>
    <t>p.214</t>
  </si>
  <si>
    <t>p.215</t>
  </si>
  <si>
    <t>p.217</t>
  </si>
  <si>
    <t>p.218</t>
  </si>
  <si>
    <t>p.219</t>
  </si>
  <si>
    <t>p.220</t>
  </si>
  <si>
    <t>p.221</t>
  </si>
  <si>
    <t>p.222</t>
  </si>
  <si>
    <t>p.223</t>
  </si>
  <si>
    <t>p.224</t>
  </si>
  <si>
    <t>p.227</t>
  </si>
  <si>
    <t>p.228</t>
  </si>
  <si>
    <t>p.229</t>
  </si>
  <si>
    <t>p.230</t>
  </si>
  <si>
    <t>p.231</t>
  </si>
  <si>
    <t>p.232</t>
  </si>
  <si>
    <t>p.233</t>
  </si>
  <si>
    <t>p.234</t>
  </si>
  <si>
    <t>p.235</t>
  </si>
  <si>
    <t>p.236</t>
  </si>
  <si>
    <t>p.237/238</t>
  </si>
  <si>
    <t>p.239</t>
  </si>
  <si>
    <t>p.240</t>
  </si>
  <si>
    <t>p.242</t>
  </si>
  <si>
    <t>p.243</t>
  </si>
  <si>
    <t>p.244</t>
  </si>
  <si>
    <t>Drukarka BIXOLON</t>
  </si>
  <si>
    <t>Drukarka BROTHER</t>
  </si>
  <si>
    <t>Drukarka CANON 5750</t>
  </si>
  <si>
    <t>Drukarka HP COLOR Pro 200</t>
  </si>
  <si>
    <t>Drukarka HP laser-kolor M452</t>
  </si>
  <si>
    <t>Komputer DELL 7010 DT</t>
  </si>
  <si>
    <t>Komputer FUJITSU E720</t>
  </si>
  <si>
    <t>Komputer HP8200Q</t>
  </si>
  <si>
    <t>Laptop ACER</t>
  </si>
  <si>
    <t>Laptop DELL 3567</t>
  </si>
  <si>
    <t>Laptop LENOVO  320</t>
  </si>
  <si>
    <t>Laptop LENOVO 100-15</t>
  </si>
  <si>
    <t>Laptop LENOVO 310-15</t>
  </si>
  <si>
    <t>Laptop LENOVO 320</t>
  </si>
  <si>
    <t>Laptop LENOVO 320-15</t>
  </si>
  <si>
    <t>Laptop LENOVO Z -51</t>
  </si>
  <si>
    <t>Monitor DELL 1900 W</t>
  </si>
  <si>
    <t>Monitor DELL 1905FP</t>
  </si>
  <si>
    <t>Monitor FUJITSU</t>
  </si>
  <si>
    <t>Monitor LCD18,5"</t>
  </si>
  <si>
    <t>Monitor SAMSUNG 55"</t>
  </si>
  <si>
    <t>Projektor</t>
  </si>
  <si>
    <t>Projektor BENQ MS-506</t>
  </si>
  <si>
    <t>Projektor BENQ MS-531</t>
  </si>
  <si>
    <t>Projektor BENQ MS-535</t>
  </si>
  <si>
    <t>Projektor NEC UM</t>
  </si>
  <si>
    <t>Projektor NEC UM 310 X</t>
  </si>
  <si>
    <t>Router AP</t>
  </si>
  <si>
    <t>Serwer DELL T 3500</t>
  </si>
  <si>
    <t>Switch Prosafe smart</t>
  </si>
  <si>
    <t>Tablice interaktywne</t>
  </si>
  <si>
    <t>Terminal danych PA 20</t>
  </si>
  <si>
    <t>Urządzenie wielofunkcyjne HP M 26NW</t>
  </si>
  <si>
    <t>Urządzenie wielofunkcyjne BROTHER MFC</t>
  </si>
  <si>
    <t>Urządzenie wielofunkcyjne HP M426</t>
  </si>
  <si>
    <t>Urządzenie wielofunkcyjne KYOCERA FS 6530</t>
  </si>
  <si>
    <t>Komputer PIO 2016 ADM</t>
  </si>
  <si>
    <t>Komputer PIO 2017 ADM</t>
  </si>
  <si>
    <t>Pl. Grunwaldzki 1</t>
  </si>
  <si>
    <t>230821316</t>
  </si>
  <si>
    <t>6140102927</t>
  </si>
  <si>
    <t>8411Z</t>
  </si>
  <si>
    <t>75 64 55 110</t>
  </si>
  <si>
    <t>sekretariat@kamiennagora.pl</t>
  </si>
  <si>
    <t>Przedmiotem działalności jest świadczenie pomocy burmistrzowi miasta w zakresie realizacji uchwał rady miasta i zadań miasta określonych przepisami prawa państwowego.</t>
  </si>
  <si>
    <t>Gmina Miejska Kamienna Góra / Urząd Miasta w Kamiennej Górze</t>
  </si>
  <si>
    <t>Pl. Grunwaldzki 1, 58-400 Kamienna Góra</t>
  </si>
  <si>
    <t xml:space="preserve">własność </t>
  </si>
  <si>
    <t xml:space="preserve">dobry </t>
  </si>
  <si>
    <t>5</t>
  </si>
  <si>
    <t>Centralne ogrzewanie (z sieci miejskiej)</t>
  </si>
  <si>
    <t xml:space="preserve">murowane  z cegły </t>
  </si>
  <si>
    <t>mieszana</t>
  </si>
  <si>
    <t>dachówka ceramiczna</t>
  </si>
  <si>
    <t>06-22</t>
  </si>
  <si>
    <t>20</t>
  </si>
  <si>
    <t>Dżwig osobowy o numerze fabrycznym EXPL 13455EL; Wykonawca: Firma ROKOM H&gt;G&gt;I&gt; Komorowscy</t>
  </si>
  <si>
    <t>000.UMKG</t>
  </si>
  <si>
    <t>Drukarka XEROX Phaser 3250DN</t>
  </si>
  <si>
    <t>Komputer DELL Opti Plex 780</t>
  </si>
  <si>
    <t>218.UMKG</t>
  </si>
  <si>
    <t>219.UMKG</t>
  </si>
  <si>
    <t>203.UMKG</t>
  </si>
  <si>
    <t>Komputer Dell OptiPlex760d</t>
  </si>
  <si>
    <t>47.UMKG</t>
  </si>
  <si>
    <t>221.UMKG</t>
  </si>
  <si>
    <t>Komputer DELL Precision T7500 Xeon Hexa</t>
  </si>
  <si>
    <t>145.UMKG</t>
  </si>
  <si>
    <t>Drukarka ECOSYSP2135dn</t>
  </si>
  <si>
    <t>209.UMKG</t>
  </si>
  <si>
    <t>Komputer Dell Opti Plex 960sf</t>
  </si>
  <si>
    <t>207.UMKG</t>
  </si>
  <si>
    <t>208.UMKG</t>
  </si>
  <si>
    <t>228.UMKG</t>
  </si>
  <si>
    <t>Monitor 24" LCD Dell 2408WFP</t>
  </si>
  <si>
    <t>214.UMKG</t>
  </si>
  <si>
    <t>Komputer Dell Precision T7500 XeonQuad</t>
  </si>
  <si>
    <t>215.UMKG</t>
  </si>
  <si>
    <t>229.UMKG</t>
  </si>
  <si>
    <t>230.UMKG</t>
  </si>
  <si>
    <t>210.UMKG</t>
  </si>
  <si>
    <t>Drukarka HP LaserJet Pro 400 M402dn</t>
  </si>
  <si>
    <t>211.UMKG</t>
  </si>
  <si>
    <t>212.UMKG</t>
  </si>
  <si>
    <t>Drukarka HP LaserJet Pro400M402dn</t>
  </si>
  <si>
    <t>225.UMKG</t>
  </si>
  <si>
    <t>Komputer DELL Optiplex9 020 Ail-One</t>
  </si>
  <si>
    <t>216.UMKG</t>
  </si>
  <si>
    <t>Komputer Dell Precision T1500</t>
  </si>
  <si>
    <t>205.UMKG</t>
  </si>
  <si>
    <t>Monitor Philips LED 24”</t>
  </si>
  <si>
    <t>235.UMKG</t>
  </si>
  <si>
    <t>Monitor do komputera 23' LCD DELL U2311H</t>
  </si>
  <si>
    <t>236.UMKG</t>
  </si>
  <si>
    <t>237.UMKG</t>
  </si>
  <si>
    <t>240.UMKG</t>
  </si>
  <si>
    <t>Komputer Dell OptiPlex 960d</t>
  </si>
  <si>
    <t>243.UMKG</t>
  </si>
  <si>
    <t>Laptop Lenovo IdeaPad 520S + D-Link</t>
  </si>
  <si>
    <t>245.UMKG</t>
  </si>
  <si>
    <t>Monitor do komputera 24' LCD DELL</t>
  </si>
  <si>
    <t>247.UMKG</t>
  </si>
  <si>
    <t>Drukarka Kyocera MFP ECOSYS M2040dn</t>
  </si>
  <si>
    <t>248.UMKG</t>
  </si>
  <si>
    <t>Drukarka KYOCERA KONICA MINOLTA BIZHUB 223</t>
  </si>
  <si>
    <t>249.UMKG</t>
  </si>
  <si>
    <t>Komputer LENOVO M93Z 10AE All-in-One</t>
  </si>
  <si>
    <t>220.UMKG</t>
  </si>
  <si>
    <t>Drukarka Kyocera Ecosys P3055dn</t>
  </si>
  <si>
    <t>43.UMKG</t>
  </si>
  <si>
    <t>Monitor 24 cale LCD HP ZR2440w</t>
  </si>
  <si>
    <t>241.UMKG</t>
  </si>
  <si>
    <t>242.UMKG</t>
  </si>
  <si>
    <t>250.UMKG</t>
  </si>
  <si>
    <t>238.UMKG</t>
  </si>
  <si>
    <t>239.UMKG</t>
  </si>
  <si>
    <t>246.UMKG</t>
  </si>
  <si>
    <t>Komputer DELL OPTIPLE 960d</t>
  </si>
  <si>
    <t>244.UMKG</t>
  </si>
  <si>
    <t>Drukarka Kyocera MFP ECOSYS M6030 cdn</t>
  </si>
  <si>
    <t>146.UMKG</t>
  </si>
  <si>
    <t>91.UMKG</t>
  </si>
  <si>
    <t>487/2019/11</t>
  </si>
  <si>
    <t>Komputer HP Compaq 8100SFF Elite Ci5 I5-650 3.2 GHz</t>
  </si>
  <si>
    <t>487/2019/12</t>
  </si>
  <si>
    <t>Komputer HP Compaq 8100SFF eLITE cI5 I5-650 3.2 GHz</t>
  </si>
  <si>
    <t>487/2019/13</t>
  </si>
  <si>
    <t>487/2019/14</t>
  </si>
  <si>
    <t>487/2019/15</t>
  </si>
  <si>
    <t>Drukarka ECOSYS P623CDN</t>
  </si>
  <si>
    <t>487/2019/19</t>
  </si>
  <si>
    <t>Monitor LCD Dell P2210 1680x1050 DVI VGA</t>
  </si>
  <si>
    <t>1.UMKG</t>
  </si>
  <si>
    <t>Komputer Dell Precision 390</t>
  </si>
  <si>
    <t>487/2019/2</t>
  </si>
  <si>
    <t>Drukarka MFP ECOSYS M2040dn</t>
  </si>
  <si>
    <t>487/2019/10</t>
  </si>
  <si>
    <t>487/2019/1</t>
  </si>
  <si>
    <t>Drukarka ECOSYS P2040dn</t>
  </si>
  <si>
    <t>487/2019/20</t>
  </si>
  <si>
    <t>487/2019/21</t>
  </si>
  <si>
    <t>487/2019/5</t>
  </si>
  <si>
    <t>Monitor 22" LCD LED</t>
  </si>
  <si>
    <t>487/2019/6</t>
  </si>
  <si>
    <t>Monitor 22"LCD LED</t>
  </si>
  <si>
    <t>487/2019/7</t>
  </si>
  <si>
    <t>Monitor 27" LCD HP</t>
  </si>
  <si>
    <t>487/2019/8</t>
  </si>
  <si>
    <t>Komputer HP Compaq 8100SFF Elite Ci5 I5-650 3.2 Ghz</t>
  </si>
  <si>
    <t>487/2019/9</t>
  </si>
  <si>
    <t>487/2019/97</t>
  </si>
  <si>
    <t>487/2019/98</t>
  </si>
  <si>
    <t>487/2020/14</t>
  </si>
  <si>
    <t>Komputer Dell Optiplex</t>
  </si>
  <si>
    <t>487/2020/30</t>
  </si>
  <si>
    <t>487/2020/29</t>
  </si>
  <si>
    <t>487/2020/15</t>
  </si>
  <si>
    <t>487/2020/16</t>
  </si>
  <si>
    <t>487/2020/17</t>
  </si>
  <si>
    <t>487/2020/18</t>
  </si>
  <si>
    <t>487/2020/19</t>
  </si>
  <si>
    <t>487/2020/20</t>
  </si>
  <si>
    <t>487/2020/21</t>
  </si>
  <si>
    <t>487/2020/24</t>
  </si>
  <si>
    <t>Monitor 24" LCD HP</t>
  </si>
  <si>
    <t>487/2020/25</t>
  </si>
  <si>
    <t>487/2020/26</t>
  </si>
  <si>
    <t>487/2020/27</t>
  </si>
  <si>
    <t>487/2020/28</t>
  </si>
  <si>
    <t>487/2020/23</t>
  </si>
  <si>
    <t>487/2019/99</t>
  </si>
  <si>
    <t>487/2019/100</t>
  </si>
  <si>
    <t>Komputer Dell OptiPlex 3010d Ci3</t>
  </si>
  <si>
    <t>487/2020/32</t>
  </si>
  <si>
    <t>Laptop Acer Swift 5</t>
  </si>
  <si>
    <t>204.UMKG</t>
  </si>
  <si>
    <t>Komputer Dell OptiPlex 760d</t>
  </si>
  <si>
    <t>227.UMKG</t>
  </si>
  <si>
    <t>226.UMKG</t>
  </si>
  <si>
    <t>Komputer HP</t>
  </si>
  <si>
    <t>487/2020/35</t>
  </si>
  <si>
    <t>487/2020/36</t>
  </si>
  <si>
    <t>487/2020/37</t>
  </si>
  <si>
    <t>Komputer Dell OptiPlex</t>
  </si>
  <si>
    <t>487/2020/38</t>
  </si>
  <si>
    <t>487/2020/39</t>
  </si>
  <si>
    <t>487/2020/40</t>
  </si>
  <si>
    <t>487/2020/41</t>
  </si>
  <si>
    <t>487/2020/42</t>
  </si>
  <si>
    <t>487/2020/22</t>
  </si>
  <si>
    <t>206.UMKG</t>
  </si>
  <si>
    <t>Monitor Philips LED 21,5”</t>
  </si>
  <si>
    <t>487/2020/51</t>
  </si>
  <si>
    <t>119.UMKG</t>
  </si>
  <si>
    <t>Dz.XIIa, poz. 25</t>
  </si>
  <si>
    <t>Telewizor Samsung LED 40</t>
  </si>
  <si>
    <t>Dz.XI, poz. 37</t>
  </si>
  <si>
    <t>Kamera BCS TQ 6201 IR3</t>
  </si>
  <si>
    <t>Dz.XI, poz. 38</t>
  </si>
  <si>
    <t>Dz.XI, poz. 39</t>
  </si>
  <si>
    <t>Kamera BCS DMQE3200IR3</t>
  </si>
  <si>
    <t>Dz.XI, poz. 40</t>
  </si>
  <si>
    <t>Dz.XI, poz. 41</t>
  </si>
  <si>
    <t>Dysk HDD 3,5 4TB - część w rejestratorze</t>
  </si>
  <si>
    <t>Kamera Panasonic HC-X900EP-K</t>
  </si>
  <si>
    <t>Dz.XII, poz. 74</t>
  </si>
  <si>
    <t>Telefon komórkowy Xiaomi Redmi 5A</t>
  </si>
  <si>
    <t>Dz.XII, poz. 75</t>
  </si>
  <si>
    <t>Telefon komórkowy Huawei P20 lite</t>
  </si>
  <si>
    <t>Dz.XII, poz. 76</t>
  </si>
  <si>
    <t>Dz.XII, poz. 77</t>
  </si>
  <si>
    <t>Dz.XII, poz. 72</t>
  </si>
  <si>
    <t>Telefon komórkowy Apple IPhone 7 32 GB</t>
  </si>
  <si>
    <t>623/2019/104</t>
  </si>
  <si>
    <t>Yealink W60B baza</t>
  </si>
  <si>
    <t>623/2019/105</t>
  </si>
  <si>
    <t>623/2019/107</t>
  </si>
  <si>
    <t>623/2019/108</t>
  </si>
  <si>
    <t>Yealink W53H słuchawka</t>
  </si>
  <si>
    <t>623/2019/17</t>
  </si>
  <si>
    <t>Telefon komórkowy Samsung Galaxy A7</t>
  </si>
  <si>
    <t>623/2019/18</t>
  </si>
  <si>
    <t>Telefon Huawei Y5 2018</t>
  </si>
  <si>
    <t>623/2019/29</t>
  </si>
  <si>
    <t>Tablet Huawei T5 10'</t>
  </si>
  <si>
    <t>623/2019/30</t>
  </si>
  <si>
    <t>623/2019/31</t>
  </si>
  <si>
    <t>623/2019/32</t>
  </si>
  <si>
    <t>623/2019/33</t>
  </si>
  <si>
    <t>623/2019/34</t>
  </si>
  <si>
    <t>623/2019/35</t>
  </si>
  <si>
    <t>623/2019/36</t>
  </si>
  <si>
    <t>623/2019/37</t>
  </si>
  <si>
    <t>623/2019/38</t>
  </si>
  <si>
    <t>623/2019/39</t>
  </si>
  <si>
    <t>623/2019/40</t>
  </si>
  <si>
    <t>623/2019/41</t>
  </si>
  <si>
    <t>623/2019/42</t>
  </si>
  <si>
    <t>623/2019/43</t>
  </si>
  <si>
    <t>623/2019/72</t>
  </si>
  <si>
    <t>Tablet Huawei Mediapad M5 Lite 10 LTE + Pen Grey</t>
  </si>
  <si>
    <t>623/2019/73</t>
  </si>
  <si>
    <t>623/2019/106</t>
  </si>
  <si>
    <t>Telefon Huawei Y6 2019</t>
  </si>
  <si>
    <t>623/2020/31</t>
  </si>
  <si>
    <t>Tablet iPad Air</t>
  </si>
  <si>
    <t>623/2020/33</t>
  </si>
  <si>
    <t>Telefon Apple iPhone 11</t>
  </si>
  <si>
    <t>623/2020/34</t>
  </si>
  <si>
    <t>Dz.XI, poz. 45</t>
  </si>
  <si>
    <t>Klimatyzacja Epik (zestaw)</t>
  </si>
  <si>
    <t>Dz.XII, str.1, poz. 55</t>
  </si>
  <si>
    <t>Telefon komórkowy Sony Xperia XZ</t>
  </si>
  <si>
    <t>Telefon komórkowy Sony Xperia XZ3</t>
  </si>
  <si>
    <t>Informacja obejmuje dane z InterRisk TU S.A. zgodne z dokumentacją ubezpieczeniowo-szkodową na dzień 05.10.2020</t>
  </si>
  <si>
    <t>TU</t>
  </si>
  <si>
    <t>InterRisk</t>
  </si>
  <si>
    <t>budowle nieujęte w u</t>
  </si>
  <si>
    <t>urządzenia i wyposaż</t>
  </si>
  <si>
    <t>oprawy oświetleniowe</t>
  </si>
  <si>
    <t>znaki drogowe i tabl</t>
  </si>
  <si>
    <t>punkty oświetleniowe</t>
  </si>
  <si>
    <t>Plac Wolności 11 kam</t>
  </si>
  <si>
    <t>Fabryczna 6 kamienna</t>
  </si>
  <si>
    <t>przedmioty szklane</t>
  </si>
  <si>
    <t>Trybuny stadionu - siedziska 1200 szt.</t>
  </si>
  <si>
    <t>Boiska, oświetlenie, ogrodzenie, dojścia Orlik</t>
  </si>
  <si>
    <t>ul. Szpitalna</t>
  </si>
  <si>
    <t>ul. Ściegiennego</t>
  </si>
  <si>
    <t>ul. Piastowska</t>
  </si>
  <si>
    <t>ul. Cicha</t>
  </si>
  <si>
    <t>ul. Wiejska</t>
  </si>
  <si>
    <t>ul. Katowicka</t>
  </si>
  <si>
    <t>Plac zabaw wraz z ogrodzeniem</t>
  </si>
  <si>
    <t xml:space="preserve">Plac zabaw </t>
  </si>
  <si>
    <t>ul. Jeleniogórska 55</t>
  </si>
  <si>
    <t xml:space="preserve">Siłownia plenerowa </t>
  </si>
  <si>
    <t>Z01 JDA/3299B168</t>
  </si>
  <si>
    <t>A71 JDA/3299B169</t>
  </si>
  <si>
    <t>091 JDA/3299B170</t>
  </si>
  <si>
    <t xml:space="preserve">OC ogólne </t>
  </si>
  <si>
    <t xml:space="preserve">Ogień i in. żywioły-MSP </t>
  </si>
  <si>
    <t xml:space="preserve">Szyby i szkło od stłucz. </t>
  </si>
  <si>
    <t>PZU</t>
  </si>
  <si>
    <t>Informacja obejmuje dane z PZU S.A. zgodne z dokumentacją ubezpieczeniowo-szkodową na dzień 15.10.2020</t>
  </si>
  <si>
    <t>Suma</t>
  </si>
  <si>
    <t>zalanie auli szkolnej SP nr 1; uszkodzony dach</t>
  </si>
  <si>
    <t>szkoda osobowa; poślizgnięcie się na oblodzonej nawierzchni i złamanie kości udowej; pierwotne roszczenie na 45 tys. zł zadośćuczynienia i zwrotu kosztów leczenia; odmowa wypłaty i odwołanie</t>
  </si>
  <si>
    <t>000524973</t>
  </si>
  <si>
    <t>6141510700</t>
  </si>
  <si>
    <t>Kierowanie podstawowymi rodzajami działalności publicznej.  Zaspakajanie zbiorowych potrzeb wpólnoty, które obejmują wykonywanie zadań z zakresu m.in. ładu przestrzennego, gospodarki mieszkaniowej ochrony środowiska i przyrody, utrzymania dróg, ulic, mostów, placów oraz organizacji ruchu drogowego, utrzymania czystości i porządku, edukacji publicznej, kultiry, zieleni i zadzrewień, cmentarzy.</t>
  </si>
  <si>
    <t>8551Z</t>
  </si>
  <si>
    <t>Budynek socjalny zlokalizowany na terenie miejskiego placu targowego</t>
  </si>
  <si>
    <t>58-400 Kamienna Góra, ul. Lubawska, dz. nr 218/1 obr. 6</t>
  </si>
  <si>
    <t>bloczek silikatowy</t>
  </si>
  <si>
    <t>stalowy</t>
  </si>
  <si>
    <t>blacha stalowa trapezowa</t>
  </si>
  <si>
    <t>centalne lokalne gazowe</t>
  </si>
  <si>
    <t>rzeka Bóbr - ok 300 m w linii prostej</t>
  </si>
  <si>
    <t>do 50 metrów</t>
  </si>
  <si>
    <t>Budynek handlowy zlokalizowany na terenie miejskiego placu targowego</t>
  </si>
  <si>
    <t xml:space="preserve">58-400 Kamienna Góra, ul. Lubawska, dz. nr 218/1 obr. 6 </t>
  </si>
  <si>
    <t>blachodachówka</t>
  </si>
  <si>
    <t>elektryczne</t>
  </si>
  <si>
    <t>Wiata zlokalizowana na terenie miejskiego placu targowego</t>
  </si>
  <si>
    <t xml:space="preserve">58-400 Kamienna Góra, ul. Lubawska, dz. Nr 218/1 obr. 6 </t>
  </si>
  <si>
    <t>02 K/290-0008</t>
  </si>
  <si>
    <t>02 K/290-0010</t>
  </si>
  <si>
    <t>02 K/290-0012</t>
  </si>
  <si>
    <t>02 K/290-0014</t>
  </si>
  <si>
    <t>02 K/290-0017</t>
  </si>
  <si>
    <t>02 K/290-0018, 02 K/290-0020</t>
  </si>
  <si>
    <t>02 K/290-0021</t>
  </si>
  <si>
    <t>02 K/290-0022</t>
  </si>
  <si>
    <t>02 K/290-0024</t>
  </si>
  <si>
    <t>02 K/290-0027</t>
  </si>
  <si>
    <t>02 K/290-0081</t>
  </si>
  <si>
    <t>02 K/290-0147</t>
  </si>
  <si>
    <t>02 K/290-0148</t>
  </si>
  <si>
    <t>02 K/290-0149</t>
  </si>
  <si>
    <t>02 K/291-0445</t>
  </si>
  <si>
    <t>02 K/291-0509</t>
  </si>
  <si>
    <t>Park przy ul. Kościuszki</t>
  </si>
  <si>
    <t>02 K/290-0127</t>
  </si>
  <si>
    <t>Oświetlenie uliczne</t>
  </si>
  <si>
    <t>Urządzenia militarne na Górze Parkowej</t>
  </si>
  <si>
    <t>Most stalowy drogowy na rzece Bóbr</t>
  </si>
  <si>
    <t>most w ciągu ul. Okrzei w Kamiennej Górze</t>
  </si>
  <si>
    <t>mosty</t>
  </si>
  <si>
    <t>02 K/223-0104</t>
  </si>
  <si>
    <t>Kładka żelbetowa łukowa</t>
  </si>
  <si>
    <t>ksiegowa brutto</t>
  </si>
  <si>
    <t>02 K/223-0105</t>
  </si>
  <si>
    <t>Jednostka ma siedzibę w budynku przy ul. Kościuszki 4 w Kamiennej Górze, pomieszczenia udostępnianie na podstawie umowy użyczenia, budynek ubezpieczany przez zarządcę; filie w pomieszczeniach wynajmowanych od Spółdzielni Mieszkaniowej SZAROTKA.</t>
  </si>
  <si>
    <t xml:space="preserve">Kładka 15mb - konstrukcja stalowo - derwniana, podpory betonowe, barierki stalowe </t>
  </si>
  <si>
    <t>Pomost molo - konstrukcja stalowo - drewniana, barierki stalowe</t>
  </si>
  <si>
    <t>Most 75 mb - konstrukcja żelbetowa, nawierzchnia bitumiczna, barierki stalowe</t>
  </si>
  <si>
    <t>Mnich (urządzenie spustowe wody ze zbiornika)</t>
  </si>
  <si>
    <t>Jednostka ma siedzibę w budynku przy ul. Kościuszki 4 w Kamiennej Górze, pomieszczenia udostępnianie na podstawie umowy użyczenia, budynek ubezpieczany przez zarządcę</t>
  </si>
  <si>
    <t xml:space="preserve">ul. Spacerowa 12 </t>
  </si>
  <si>
    <t>ul. Spacerowa 10, 58-400 Kamienna Góra</t>
  </si>
  <si>
    <t>kładka na rzecze Zadrna łącząca ul. Leśną z ul. T. Kościuszki</t>
  </si>
  <si>
    <t>DELL POWER EDGE R710 2X XEON</t>
  </si>
  <si>
    <t>04 K/487-0147</t>
  </si>
  <si>
    <t>serwerownia</t>
  </si>
  <si>
    <t>pokój - 109</t>
  </si>
  <si>
    <t>pokój - 301</t>
  </si>
  <si>
    <t>pokój - 104</t>
  </si>
  <si>
    <t>pokój - 312</t>
  </si>
  <si>
    <t>Komputer Dell Opti Plex 390sf</t>
  </si>
  <si>
    <t>pokój - 308</t>
  </si>
  <si>
    <t>pokój - 111 - kasa</t>
  </si>
  <si>
    <t>pokój - 306</t>
  </si>
  <si>
    <t>Kopiarka Konica Minolta</t>
  </si>
  <si>
    <t>08 K/803-0075</t>
  </si>
  <si>
    <t>pokój - 204</t>
  </si>
  <si>
    <t>pokój - 301 II. pomieszczenie</t>
  </si>
  <si>
    <t>pokój - 206</t>
  </si>
  <si>
    <t>pokój - 305</t>
  </si>
  <si>
    <t>p - sekretarz</t>
  </si>
  <si>
    <t>pokój - 310</t>
  </si>
  <si>
    <t>p - centrum monitoringu</t>
  </si>
  <si>
    <t>Komputer Lenovo M90Z 5205</t>
  </si>
  <si>
    <t>pokój - 205 kierownik or</t>
  </si>
  <si>
    <t>Kopiarka Kyocera TASKalfa 4052</t>
  </si>
  <si>
    <t>08 K/803-0077</t>
  </si>
  <si>
    <t>pokój - 106</t>
  </si>
  <si>
    <t>08 K/803-0076</t>
  </si>
  <si>
    <t>pokój - 203</t>
  </si>
  <si>
    <t>08 K/803-0078</t>
  </si>
  <si>
    <t>Macierz dyskowa</t>
  </si>
  <si>
    <t>04 K/487-0152</t>
  </si>
  <si>
    <t>04 K/487-0151</t>
  </si>
  <si>
    <t>Skaner Plustek SmartOffice</t>
  </si>
  <si>
    <t>04 K/487-0149</t>
  </si>
  <si>
    <t>BOK (Biuro Obsługi Klienta)</t>
  </si>
  <si>
    <t>04 K/487-0150</t>
  </si>
  <si>
    <t>04 K/487-0148</t>
  </si>
  <si>
    <t>Stacja monitoringująca jakość powietrza</t>
  </si>
  <si>
    <t>06 K/669-0001</t>
  </si>
  <si>
    <t>Budynek Ratusza</t>
  </si>
  <si>
    <t>SWITCH</t>
  </si>
  <si>
    <t>04 K/487-0156</t>
  </si>
  <si>
    <t>04 k/487-0157</t>
  </si>
  <si>
    <t>04 K/487-0158</t>
  </si>
  <si>
    <t>04 K/487-0155</t>
  </si>
  <si>
    <t>Urzadzenie UTM</t>
  </si>
  <si>
    <t>04 K/487-0154</t>
  </si>
  <si>
    <t>Urządzenie BACKUP</t>
  </si>
  <si>
    <t>04 K/487-0153</t>
  </si>
  <si>
    <t>04 K/487-0163</t>
  </si>
  <si>
    <t>pok.ój - 308</t>
  </si>
  <si>
    <t>pokój - 105</t>
  </si>
  <si>
    <t>pokój - 101</t>
  </si>
  <si>
    <t>pokój - 304</t>
  </si>
  <si>
    <t>p - dozorcówka</t>
  </si>
  <si>
    <t>p - lokal użytkowy - restauracja</t>
  </si>
  <si>
    <t>p - burmistrz</t>
  </si>
  <si>
    <t>p - z-ca burmistrza</t>
  </si>
  <si>
    <t>04 K/487-0172</t>
  </si>
  <si>
    <t>TARGOWISKO</t>
  </si>
  <si>
    <t>pokój - 307</t>
  </si>
  <si>
    <t>Komputer Dell OptiPlex 390sf</t>
  </si>
  <si>
    <t>pokój - 202</t>
  </si>
  <si>
    <t>pokój - 303</t>
  </si>
  <si>
    <t>Komputer Dell OptiPlex 390t</t>
  </si>
  <si>
    <t>pokój - 108</t>
  </si>
  <si>
    <t>p - przekazane do naprawy</t>
  </si>
  <si>
    <t>pokój - 102</t>
  </si>
  <si>
    <t>CANON SENSYS MF 4370dn</t>
  </si>
  <si>
    <t>p - bok</t>
  </si>
  <si>
    <t>pokój - 110</t>
  </si>
  <si>
    <t>pokój - 301 II.pomieszczenie</t>
  </si>
  <si>
    <t>Aparat cyforowy PANASONIC</t>
  </si>
  <si>
    <t>06 K/669-0002</t>
  </si>
  <si>
    <t>Komputer przenośny</t>
  </si>
  <si>
    <t>04 K/487-0159</t>
  </si>
  <si>
    <t>04 K/487-0162</t>
  </si>
  <si>
    <t>04 K/487-0170</t>
  </si>
  <si>
    <t>04 K/487-0171</t>
  </si>
  <si>
    <t>sprzęt - skarbnik miasta</t>
  </si>
  <si>
    <t>sprzęt - or</t>
  </si>
  <si>
    <t>sprzęt - inspektor wzk</t>
  </si>
  <si>
    <t>sprzęt - zastepcaca burmistrza</t>
  </si>
  <si>
    <t>sprzęt - burmistrz</t>
  </si>
  <si>
    <t>sprzęt - dozorca</t>
  </si>
  <si>
    <t>sprzęt - zastępca burmistrza</t>
  </si>
  <si>
    <t>okój - 203</t>
  </si>
  <si>
    <t>sprzęt - kierownik or</t>
  </si>
  <si>
    <t>sprzęt - sekretarz</t>
  </si>
  <si>
    <t>Maszyny, wyposażenie i urządzenia, w tym pozostały wyszczególniony sprzęt elektryczny lub elektroniczny i niewykazany do specjalistycznego ubezpieczenia</t>
  </si>
  <si>
    <t>Aparat Panasonic</t>
  </si>
  <si>
    <t>DKA94EP</t>
  </si>
  <si>
    <t>DKAM199</t>
  </si>
  <si>
    <t>DKA05VC</t>
  </si>
  <si>
    <t>DKA06CP</t>
  </si>
  <si>
    <t>DKA54MJ</t>
  </si>
  <si>
    <t>DKAP922</t>
  </si>
  <si>
    <t>DKA09XH</t>
  </si>
  <si>
    <t xml:space="preserve">Rzeźba św. Jana Nepomucena </t>
  </si>
  <si>
    <t>ul. Mostowa</t>
  </si>
  <si>
    <t>ul. Kościuszki 15D</t>
  </si>
  <si>
    <t>Os. Antonówka</t>
  </si>
  <si>
    <t xml:space="preserve">Urzadzenia zabawowe </t>
  </si>
  <si>
    <t>ul. F. Chopina</t>
  </si>
  <si>
    <t xml:space="preserve">Skatepark </t>
  </si>
  <si>
    <t xml:space="preserve">Siłownia zewnętrzna </t>
  </si>
  <si>
    <t>ul. Lubawska</t>
  </si>
  <si>
    <t xml:space="preserve">Siłownia terenowa </t>
  </si>
  <si>
    <t>ul. Lipowa 5 ABC</t>
  </si>
  <si>
    <t xml:space="preserve">Schody terenowa </t>
  </si>
  <si>
    <t>Otwarta Strefa Aktwności OSA - plac zabaw</t>
  </si>
  <si>
    <t>Ogrodzenie terenu</t>
  </si>
  <si>
    <t>przyczepa lekka</t>
  </si>
  <si>
    <t>ciągnik rolniczy</t>
  </si>
  <si>
    <t>przyczepa ciężarowa</t>
  </si>
  <si>
    <t xml:space="preserve">URSUS </t>
  </si>
  <si>
    <t>WITTENZELLNER</t>
  </si>
  <si>
    <t>VOLKSWAGEN T5</t>
  </si>
  <si>
    <t>AGREGAT GREW PS 3500</t>
  </si>
  <si>
    <t>OPEL</t>
  </si>
  <si>
    <t>mini traktor</t>
  </si>
  <si>
    <t>skuter śnieżny</t>
  </si>
  <si>
    <t xml:space="preserve">traktorek ogrodniczy </t>
  </si>
  <si>
    <t>kosiarka wrzecionowa</t>
  </si>
  <si>
    <t>do kosiarki bijakowej, odśnieżania i przy pracach porządkowych</t>
  </si>
  <si>
    <t>w lecie przy kosiarce, zimą do odśnieżania</t>
  </si>
  <si>
    <t>Szkoła Podstawowa nr 2 im. Tkaczy Śląskich</t>
  </si>
  <si>
    <t>Sprzęt elektroniczny z programu "Zdalna szkoła"</t>
  </si>
  <si>
    <t>Obiekty budowlane, budowle, obiekty małej architektury</t>
  </si>
  <si>
    <t>Mosty, kładki, pomosty</t>
  </si>
  <si>
    <t>Wyposażenie, urządzenia i maszyny</t>
  </si>
  <si>
    <t>Wybrana suma ubezpieczenia</t>
  </si>
  <si>
    <t>Wybrany rodzaj wartości</t>
  </si>
  <si>
    <t>Budynek użyteczności publicznej - Ratusz</t>
  </si>
  <si>
    <t>Park przy ul. Ogrodowej - infrastruktura</t>
  </si>
  <si>
    <t>Ogrodzenie trybun na stadionie</t>
  </si>
  <si>
    <t>Ogrodzenie panelowe bieżni</t>
  </si>
  <si>
    <t>Laptopy HP</t>
  </si>
  <si>
    <t>zdalny</t>
  </si>
  <si>
    <t>DKA01MC</t>
  </si>
  <si>
    <t>ST1100</t>
  </si>
  <si>
    <t>motocykl</t>
  </si>
  <si>
    <t>HONDA</t>
  </si>
  <si>
    <t>MCKF</t>
  </si>
  <si>
    <t>Rodzaj 
(stacjonarny / przenośny / zdalny)</t>
  </si>
  <si>
    <t>AUTOCASCO</t>
  </si>
  <si>
    <t>ASS (rozszerzone)</t>
  </si>
  <si>
    <t>Zielona Karta</t>
  </si>
  <si>
    <t>Wymagany zakres ubezpieczenia</t>
  </si>
  <si>
    <t xml:space="preserve">RAZEM: </t>
  </si>
  <si>
    <t>Budynki</t>
  </si>
  <si>
    <t>JH2SC2602SM00294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</si>
</sst>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zł&quot;_-;\-* #,##0.00\ &quot;zł&quot;_-;_-* &quot;-&quot;??\ &quot;zł&quot;_-;_-@_-"/>
    <numFmt numFmtId="164" formatCode="#,##0.00\ &quot;zł&quot;"/>
    <numFmt numFmtId="165" formatCode="[&lt;=9999999]###\-##\-##;\(###\)\ ###\-##\-##"/>
    <numFmt numFmtId="166" formatCode="[$-415]General"/>
    <numFmt numFmtId="167" formatCode="&quot; &quot;#,##0.00&quot; zł &quot;;&quot;-&quot;#,##0.00&quot; zł &quot;;&quot; -&quot;#&quot; zł &quot;;&quot; &quot;@&quot; &quot;"/>
    <numFmt numFmtId="168" formatCode="[$-415]0%"/>
    <numFmt numFmtId="169" formatCode="#,##0.00&quot; &quot;[$zł-415];[Red]&quot;-&quot;#,##0.00&quot; &quot;[$zł-415]"/>
    <numFmt numFmtId="170" formatCode="yyyy/mm/dd;@"/>
    <numFmt numFmtId="178" formatCode="_-* #,##0.00\ &quot;zł&quot;_-;\-* #,##0.00\ &quot;zł&quot;_-;_-* &quot;-&quot;??\ &quot;zł&quot;_-;_-@_-"/>
  </numFmts>
  <fonts count="4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1"/>
      <color theme="1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i/>
      <sz val="11"/>
      <name val="Cambria"/>
      <family val="1"/>
      <charset val="238"/>
      <scheme val="major"/>
    </font>
    <font>
      <b/>
      <sz val="11"/>
      <color theme="0"/>
      <name val="Cambria"/>
      <family val="1"/>
      <charset val="238"/>
      <scheme val="major"/>
    </font>
    <font>
      <sz val="11"/>
      <color theme="1"/>
      <name val="Cambria"/>
      <family val="1"/>
      <charset val="238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1"/>
      <charset val="238"/>
    </font>
    <font>
      <u/>
      <sz val="10"/>
      <color rgb="FF0000FF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sz val="16"/>
      <color theme="1"/>
      <name val="Arial"/>
      <family val="2"/>
      <charset val="238"/>
    </font>
    <font>
      <u/>
      <sz val="11"/>
      <color rgb="FF0000FF"/>
      <name val="Calibri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Arial CE1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mbira"/>
      <charset val="238"/>
    </font>
    <font>
      <b/>
      <sz val="10"/>
      <color theme="0"/>
      <name val="Cambira"/>
      <charset val="238"/>
    </font>
    <font>
      <sz val="10"/>
      <name val="Cambira"/>
      <charset val="238"/>
    </font>
    <font>
      <i/>
      <sz val="10"/>
      <name val="Cambria"/>
      <family val="1"/>
      <charset val="238"/>
      <scheme val="major"/>
    </font>
    <font>
      <sz val="8"/>
      <name val="Calibri"/>
      <family val="2"/>
      <charset val="238"/>
      <scheme val="minor"/>
    </font>
    <font>
      <sz val="10"/>
      <color indexed="8"/>
      <name val="Cambria"/>
      <family val="1"/>
      <charset val="238"/>
    </font>
    <font>
      <i/>
      <sz val="10"/>
      <color theme="1"/>
      <name val="Cambira"/>
      <charset val="238"/>
    </font>
    <font>
      <sz val="10"/>
      <color rgb="FF000000"/>
      <name val="Cambria"/>
      <family val="1"/>
      <charset val="238"/>
    </font>
    <font>
      <b/>
      <sz val="10"/>
      <color rgb="FF555555"/>
      <name val="Calibri"/>
      <family val="2"/>
      <charset val="238"/>
      <scheme val="minor"/>
    </font>
    <font>
      <sz val="11"/>
      <name val="Cambria"/>
      <family val="1"/>
      <charset val="238"/>
    </font>
    <font>
      <sz val="10"/>
      <color indexed="8"/>
      <name val="Cambria"/>
      <family val="1"/>
      <charset val="238"/>
      <scheme val="major"/>
    </font>
    <font>
      <sz val="10"/>
      <color theme="1"/>
      <name val="Cambria"/>
      <family val="1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  <scheme val="maj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0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8" fillId="0" borderId="0"/>
    <xf numFmtId="167" fontId="19" fillId="0" borderId="0"/>
    <xf numFmtId="166" fontId="20" fillId="0" borderId="0"/>
    <xf numFmtId="166" fontId="19" fillId="0" borderId="0"/>
    <xf numFmtId="0" fontId="21" fillId="0" borderId="0"/>
    <xf numFmtId="0" fontId="22" fillId="0" borderId="0">
      <alignment horizontal="center"/>
    </xf>
    <xf numFmtId="0" fontId="22" fillId="0" borderId="0">
      <alignment horizontal="center" textRotation="90"/>
    </xf>
    <xf numFmtId="166" fontId="20" fillId="0" borderId="0"/>
    <xf numFmtId="166" fontId="23" fillId="0" borderId="0"/>
    <xf numFmtId="166" fontId="24" fillId="0" borderId="0"/>
    <xf numFmtId="166" fontId="25" fillId="0" borderId="0"/>
    <xf numFmtId="166" fontId="25" fillId="0" borderId="0"/>
    <xf numFmtId="166" fontId="25" fillId="0" borderId="0"/>
    <xf numFmtId="166" fontId="25" fillId="0" borderId="0"/>
    <xf numFmtId="166" fontId="25" fillId="0" borderId="0"/>
    <xf numFmtId="166" fontId="25" fillId="0" borderId="0"/>
    <xf numFmtId="166" fontId="25" fillId="0" borderId="0"/>
    <xf numFmtId="166" fontId="25" fillId="0" borderId="0"/>
    <xf numFmtId="166" fontId="24" fillId="0" borderId="0"/>
    <xf numFmtId="166" fontId="25" fillId="0" borderId="0"/>
    <xf numFmtId="166" fontId="25" fillId="0" borderId="0"/>
    <xf numFmtId="166" fontId="26" fillId="0" borderId="0"/>
    <xf numFmtId="166" fontId="24" fillId="0" borderId="0"/>
    <xf numFmtId="166" fontId="25" fillId="0" borderId="0"/>
    <xf numFmtId="166" fontId="25" fillId="0" borderId="0"/>
    <xf numFmtId="166" fontId="25" fillId="0" borderId="0"/>
    <xf numFmtId="166" fontId="25" fillId="0" borderId="0"/>
    <xf numFmtId="166" fontId="24" fillId="0" borderId="0"/>
    <xf numFmtId="166" fontId="25" fillId="0" borderId="0"/>
    <xf numFmtId="166" fontId="27" fillId="0" borderId="0"/>
    <xf numFmtId="166" fontId="25" fillId="0" borderId="0"/>
    <xf numFmtId="166" fontId="24" fillId="0" borderId="0"/>
    <xf numFmtId="166" fontId="25" fillId="0" borderId="0"/>
    <xf numFmtId="166" fontId="25" fillId="0" borderId="0"/>
    <xf numFmtId="166" fontId="26" fillId="0" borderId="0"/>
    <xf numFmtId="166" fontId="25" fillId="0" borderId="0"/>
    <xf numFmtId="166" fontId="26" fillId="0" borderId="0"/>
    <xf numFmtId="166" fontId="26" fillId="0" borderId="0"/>
    <xf numFmtId="166" fontId="27" fillId="0" borderId="0"/>
    <xf numFmtId="166" fontId="26" fillId="0" borderId="0"/>
    <xf numFmtId="168" fontId="19" fillId="0" borderId="0"/>
    <xf numFmtId="168" fontId="19" fillId="0" borderId="0"/>
    <xf numFmtId="0" fontId="28" fillId="0" borderId="0"/>
    <xf numFmtId="169" fontId="28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9" fillId="0" borderId="0" applyFont="0" applyFill="0" applyBorder="0" applyAlignment="0" applyProtection="0"/>
  </cellStyleXfs>
  <cellXfs count="404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1" xfId="1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3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4" fontId="4" fillId="0" borderId="1" xfId="3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4" fillId="0" borderId="1" xfId="7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7" applyFont="1" applyFill="1" applyBorder="1" applyAlignment="1" applyProtection="1">
      <alignment horizontal="center" vertical="center" wrapText="1"/>
      <protection locked="0"/>
    </xf>
    <xf numFmtId="49" fontId="4" fillId="0" borderId="1" xfId="7" applyNumberFormat="1" applyFont="1" applyFill="1" applyBorder="1" applyAlignment="1" applyProtection="1">
      <alignment vertical="center" wrapText="1"/>
      <protection locked="0"/>
    </xf>
    <xf numFmtId="0" fontId="4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wrapText="1"/>
    </xf>
    <xf numFmtId="0" fontId="4" fillId="0" borderId="1" xfId="7" applyFont="1" applyFill="1" applyBorder="1" applyAlignment="1">
      <alignment horizontal="center" vertical="center"/>
    </xf>
    <xf numFmtId="0" fontId="4" fillId="0" borderId="1" xfId="7" applyFont="1" applyFill="1" applyBorder="1" applyAlignment="1" applyProtection="1">
      <alignment horizontal="center" vertical="center"/>
      <protection locked="0"/>
    </xf>
    <xf numFmtId="49" fontId="4" fillId="0" borderId="0" xfId="7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7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1" xfId="0" applyFont="1" applyFill="1" applyBorder="1"/>
    <xf numFmtId="164" fontId="4" fillId="0" borderId="1" xfId="3" applyNumberFormat="1" applyFont="1" applyFill="1" applyBorder="1" applyAlignment="1">
      <alignment vertical="center"/>
    </xf>
    <xf numFmtId="49" fontId="5" fillId="0" borderId="3" xfId="3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4" fillId="0" borderId="1" xfId="3" applyNumberFormat="1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0" xfId="3" applyNumberFormat="1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vertical="center"/>
    </xf>
    <xf numFmtId="0" fontId="5" fillId="3" borderId="6" xfId="3" applyFont="1" applyFill="1" applyBorder="1" applyAlignment="1">
      <alignment vertical="center"/>
    </xf>
    <xf numFmtId="0" fontId="5" fillId="5" borderId="2" xfId="7" applyFont="1" applyFill="1" applyBorder="1" applyAlignment="1">
      <alignment horizontal="center" vertical="center"/>
    </xf>
    <xf numFmtId="14" fontId="4" fillId="0" borderId="1" xfId="3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vertical="center" wrapText="1"/>
    </xf>
    <xf numFmtId="0" fontId="12" fillId="9" borderId="3" xfId="0" applyFont="1" applyFill="1" applyBorder="1" applyAlignment="1">
      <alignment horizontal="center" vertical="center" wrapText="1"/>
    </xf>
    <xf numFmtId="49" fontId="12" fillId="9" borderId="3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vertical="center" wrapText="1"/>
    </xf>
    <xf numFmtId="0" fontId="14" fillId="7" borderId="4" xfId="0" applyFont="1" applyFill="1" applyBorder="1" applyAlignment="1">
      <alignment vertical="center" wrapText="1"/>
    </xf>
    <xf numFmtId="0" fontId="14" fillId="7" borderId="5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5" fillId="5" borderId="7" xfId="7" applyNumberFormat="1" applyFont="1" applyFill="1" applyBorder="1" applyAlignment="1">
      <alignment vertical="center"/>
    </xf>
    <xf numFmtId="0" fontId="5" fillId="5" borderId="7" xfId="7" applyNumberFormat="1" applyFont="1" applyFill="1" applyBorder="1" applyAlignment="1">
      <alignment vertical="center"/>
    </xf>
    <xf numFmtId="49" fontId="5" fillId="5" borderId="2" xfId="7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4" fillId="0" borderId="5" xfId="1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/>
    </xf>
    <xf numFmtId="0" fontId="4" fillId="0" borderId="5" xfId="7" applyFont="1" applyFill="1" applyBorder="1" applyAlignment="1">
      <alignment horizontal="center" vertical="center"/>
    </xf>
    <xf numFmtId="49" fontId="4" fillId="0" borderId="0" xfId="7" applyNumberFormat="1" applyFont="1" applyFill="1" applyBorder="1" applyAlignment="1" applyProtection="1">
      <alignment horizontal="center" vertical="center"/>
      <protection locked="0"/>
    </xf>
    <xf numFmtId="49" fontId="4" fillId="0" borderId="0" xfId="1" applyNumberFormat="1" applyFont="1" applyFill="1" applyBorder="1" applyAlignment="1">
      <alignment horizontal="center" vertical="center"/>
    </xf>
    <xf numFmtId="0" fontId="4" fillId="0" borderId="0" xfId="7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/>
    <xf numFmtId="0" fontId="5" fillId="3" borderId="8" xfId="3" applyNumberFormat="1" applyFont="1" applyFill="1" applyBorder="1" applyAlignment="1">
      <alignment vertical="center"/>
    </xf>
    <xf numFmtId="165" fontId="7" fillId="0" borderId="5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4" fontId="5" fillId="0" borderId="3" xfId="8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5" xfId="80" applyNumberFormat="1" applyFont="1" applyBorder="1" applyAlignment="1">
      <alignment vertical="center" wrapText="1"/>
    </xf>
    <xf numFmtId="164" fontId="4" fillId="0" borderId="1" xfId="80" applyNumberFormat="1" applyFont="1" applyBorder="1" applyAlignment="1">
      <alignment vertical="center" wrapText="1"/>
    </xf>
    <xf numFmtId="164" fontId="5" fillId="0" borderId="5" xfId="80" applyNumberFormat="1" applyFont="1" applyBorder="1" applyAlignment="1">
      <alignment vertical="center" wrapText="1"/>
    </xf>
    <xf numFmtId="0" fontId="5" fillId="7" borderId="3" xfId="7" applyFont="1" applyFill="1" applyBorder="1" applyAlignment="1">
      <alignment horizontal="center" vertical="center" wrapText="1"/>
    </xf>
    <xf numFmtId="0" fontId="5" fillId="10" borderId="3" xfId="7" applyFont="1" applyFill="1" applyBorder="1" applyAlignment="1">
      <alignment horizontal="center" vertical="center" wrapText="1"/>
    </xf>
    <xf numFmtId="0" fontId="4" fillId="4" borderId="2" xfId="5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/>
    </xf>
    <xf numFmtId="0" fontId="4" fillId="4" borderId="7" xfId="5" applyFont="1" applyFill="1" applyBorder="1" applyAlignment="1">
      <alignment horizontal="center" vertical="center" wrapText="1"/>
    </xf>
    <xf numFmtId="0" fontId="4" fillId="4" borderId="4" xfId="5" applyFont="1" applyFill="1" applyBorder="1" applyAlignment="1">
      <alignment horizontal="center" vertical="center" wrapText="1"/>
    </xf>
    <xf numFmtId="49" fontId="5" fillId="0" borderId="13" xfId="3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70" fontId="30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1" fillId="11" borderId="1" xfId="0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vertical="center" wrapText="1"/>
    </xf>
    <xf numFmtId="164" fontId="30" fillId="12" borderId="1" xfId="80" applyNumberFormat="1" applyFont="1" applyFill="1" applyBorder="1" applyAlignment="1">
      <alignment horizontal="center" vertical="center" wrapText="1"/>
    </xf>
    <xf numFmtId="44" fontId="30" fillId="13" borderId="1" xfId="80" applyFont="1" applyFill="1" applyBorder="1" applyAlignment="1">
      <alignment horizontal="center" vertical="center" wrapText="1"/>
    </xf>
    <xf numFmtId="164" fontId="30" fillId="13" borderId="1" xfId="80" applyNumberFormat="1" applyFont="1" applyFill="1" applyBorder="1" applyAlignment="1">
      <alignment horizontal="center" vertical="center" wrapText="1"/>
    </xf>
    <xf numFmtId="164" fontId="31" fillId="14" borderId="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0" fontId="4" fillId="0" borderId="0" xfId="7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4" fillId="0" borderId="0" xfId="3" applyNumberFormat="1" applyFont="1" applyFill="1" applyBorder="1" applyAlignment="1">
      <alignment horizontal="center" vertical="center"/>
    </xf>
    <xf numFmtId="49" fontId="4" fillId="0" borderId="0" xfId="3" applyNumberFormat="1" applyFont="1" applyFill="1" applyBorder="1" applyAlignment="1">
      <alignment vertical="center" wrapText="1"/>
    </xf>
    <xf numFmtId="49" fontId="4" fillId="0" borderId="0" xfId="3" applyNumberFormat="1" applyFont="1" applyFill="1" applyBorder="1" applyAlignment="1">
      <alignment horizontal="center" vertical="center"/>
    </xf>
    <xf numFmtId="164" fontId="4" fillId="0" borderId="0" xfId="3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5" fillId="8" borderId="0" xfId="0" applyFont="1" applyFill="1" applyBorder="1" applyAlignment="1">
      <alignment horizontal="center" vertical="center"/>
    </xf>
    <xf numFmtId="0" fontId="4" fillId="7" borderId="7" xfId="3" applyNumberFormat="1" applyFont="1" applyFill="1" applyBorder="1" applyAlignment="1">
      <alignment vertical="center"/>
    </xf>
    <xf numFmtId="0" fontId="33" fillId="7" borderId="2" xfId="3" applyNumberFormat="1" applyFont="1" applyFill="1" applyBorder="1" applyAlignment="1">
      <alignment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vertical="center" wrapText="1"/>
    </xf>
    <xf numFmtId="164" fontId="30" fillId="0" borderId="0" xfId="0" applyNumberFormat="1" applyFont="1" applyAlignment="1">
      <alignment horizontal="center" vertical="center" wrapText="1"/>
    </xf>
    <xf numFmtId="0" fontId="5" fillId="5" borderId="3" xfId="7" applyFont="1" applyFill="1" applyBorder="1" applyAlignment="1">
      <alignment horizontal="center" vertical="center" wrapText="1"/>
    </xf>
    <xf numFmtId="0" fontId="5" fillId="6" borderId="3" xfId="7" applyFont="1" applyFill="1" applyBorder="1" applyAlignment="1">
      <alignment horizontal="center" vertical="center" wrapText="1"/>
    </xf>
    <xf numFmtId="1" fontId="32" fillId="0" borderId="0" xfId="0" applyNumberFormat="1" applyFont="1" applyBorder="1" applyAlignment="1">
      <alignment horizontal="center" vertical="center" wrapText="1"/>
    </xf>
    <xf numFmtId="49" fontId="32" fillId="0" borderId="0" xfId="0" applyNumberFormat="1" applyFont="1" applyBorder="1" applyAlignment="1">
      <alignment horizontal="center" vertical="center" wrapText="1"/>
    </xf>
    <xf numFmtId="170" fontId="32" fillId="0" borderId="0" xfId="0" applyNumberFormat="1" applyFont="1" applyBorder="1" applyAlignment="1">
      <alignment horizontal="center" vertical="center" wrapText="1"/>
    </xf>
    <xf numFmtId="49" fontId="32" fillId="0" borderId="0" xfId="80" applyNumberFormat="1" applyFont="1" applyFill="1" applyBorder="1" applyAlignment="1">
      <alignment vertical="center" wrapText="1"/>
    </xf>
    <xf numFmtId="49" fontId="32" fillId="0" borderId="0" xfId="80" applyNumberFormat="1" applyFont="1" applyFill="1" applyBorder="1" applyAlignment="1">
      <alignment horizontal="center" vertical="center" wrapText="1"/>
    </xf>
    <xf numFmtId="170" fontId="32" fillId="0" borderId="0" xfId="80" applyNumberFormat="1" applyFont="1" applyFill="1" applyBorder="1" applyAlignment="1">
      <alignment horizontal="center" vertical="center" wrapText="1"/>
    </xf>
    <xf numFmtId="164" fontId="32" fillId="0" borderId="0" xfId="0" applyNumberFormat="1" applyFont="1" applyBorder="1" applyAlignment="1">
      <alignment horizontal="center" vertical="center" wrapText="1"/>
    </xf>
    <xf numFmtId="49" fontId="32" fillId="0" borderId="0" xfId="0" applyNumberFormat="1" applyFont="1" applyBorder="1" applyAlignment="1">
      <alignment vertical="center" wrapText="1"/>
    </xf>
    <xf numFmtId="164" fontId="32" fillId="0" borderId="0" xfId="0" applyNumberFormat="1" applyFont="1" applyFill="1" applyBorder="1" applyAlignment="1">
      <alignment horizontal="center" vertical="center" wrapText="1"/>
    </xf>
    <xf numFmtId="49" fontId="32" fillId="0" borderId="0" xfId="0" applyNumberFormat="1" applyFont="1" applyFill="1" applyBorder="1" applyAlignment="1">
      <alignment horizontal="center" vertical="center" wrapText="1"/>
    </xf>
    <xf numFmtId="170" fontId="32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vertical="center"/>
    </xf>
    <xf numFmtId="49" fontId="4" fillId="0" borderId="1" xfId="7" applyNumberFormat="1" applyFont="1" applyFill="1" applyBorder="1" applyAlignment="1" applyProtection="1">
      <alignment vertical="center"/>
      <protection locked="0"/>
    </xf>
    <xf numFmtId="0" fontId="4" fillId="0" borderId="1" xfId="7" applyNumberFormat="1" applyFont="1" applyFill="1" applyBorder="1" applyAlignment="1" applyProtection="1">
      <alignment horizontal="center" vertical="center"/>
      <protection locked="0"/>
    </xf>
    <xf numFmtId="49" fontId="5" fillId="2" borderId="10" xfId="3" applyNumberFormat="1" applyFont="1" applyFill="1" applyBorder="1" applyAlignment="1">
      <alignment horizontal="center" vertical="center"/>
    </xf>
    <xf numFmtId="164" fontId="5" fillId="2" borderId="8" xfId="3" applyNumberFormat="1" applyFont="1" applyFill="1" applyBorder="1" applyAlignment="1">
      <alignment vertical="center"/>
    </xf>
    <xf numFmtId="49" fontId="5" fillId="2" borderId="8" xfId="3" applyNumberFormat="1" applyFont="1" applyFill="1" applyBorder="1" applyAlignment="1">
      <alignment vertical="center"/>
    </xf>
    <xf numFmtId="0" fontId="5" fillId="2" borderId="8" xfId="3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vertical="center"/>
    </xf>
    <xf numFmtId="16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5" fillId="3" borderId="10" xfId="3" applyFont="1" applyFill="1" applyBorder="1" applyAlignment="1">
      <alignment horizontal="center" vertical="center"/>
    </xf>
    <xf numFmtId="49" fontId="5" fillId="3" borderId="10" xfId="3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 wrapText="1"/>
    </xf>
    <xf numFmtId="49" fontId="5" fillId="3" borderId="8" xfId="3" applyNumberFormat="1" applyFont="1" applyFill="1" applyBorder="1" applyAlignment="1">
      <alignment vertical="center"/>
    </xf>
    <xf numFmtId="49" fontId="5" fillId="3" borderId="6" xfId="3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49" fontId="4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wrapText="1"/>
    </xf>
    <xf numFmtId="49" fontId="4" fillId="0" borderId="1" xfId="7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3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5" borderId="4" xfId="7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164" fontId="35" fillId="0" borderId="5" xfId="13" applyNumberFormat="1" applyFont="1" applyBorder="1" applyAlignment="1">
      <alignment vertical="center" wrapText="1"/>
    </xf>
    <xf numFmtId="0" fontId="30" fillId="0" borderId="0" xfId="0" applyFont="1"/>
    <xf numFmtId="164" fontId="30" fillId="0" borderId="0" xfId="0" applyNumberFormat="1" applyFont="1"/>
    <xf numFmtId="0" fontId="30" fillId="0" borderId="15" xfId="0" applyFont="1" applyBorder="1" applyAlignment="1">
      <alignment horizontal="center" vertical="center" wrapText="1"/>
    </xf>
    <xf numFmtId="170" fontId="30" fillId="0" borderId="15" xfId="0" applyNumberFormat="1" applyFont="1" applyBorder="1" applyAlignment="1">
      <alignment horizontal="center" vertical="center" wrapText="1"/>
    </xf>
    <xf numFmtId="49" fontId="30" fillId="0" borderId="15" xfId="0" applyNumberFormat="1" applyFont="1" applyBorder="1" applyAlignment="1">
      <alignment horizontal="center" vertical="center" wrapText="1"/>
    </xf>
    <xf numFmtId="0" fontId="36" fillId="0" borderId="14" xfId="0" applyFont="1" applyBorder="1" applyAlignment="1">
      <alignment vertical="center"/>
    </xf>
    <xf numFmtId="0" fontId="4" fillId="0" borderId="1" xfId="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7" applyNumberFormat="1" applyFont="1" applyFill="1" applyBorder="1" applyAlignment="1" applyProtection="1">
      <alignment vertical="center" wrapText="1"/>
      <protection locked="0"/>
    </xf>
    <xf numFmtId="0" fontId="4" fillId="0" borderId="2" xfId="3" applyNumberFormat="1" applyFont="1" applyFill="1" applyBorder="1" applyAlignment="1">
      <alignment horizontal="center" vertical="center"/>
    </xf>
    <xf numFmtId="49" fontId="4" fillId="0" borderId="4" xfId="3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wrapText="1"/>
    </xf>
    <xf numFmtId="0" fontId="36" fillId="0" borderId="0" xfId="0" applyFont="1" applyAlignment="1">
      <alignment vertical="center"/>
    </xf>
    <xf numFmtId="0" fontId="0" fillId="0" borderId="0" xfId="0" applyFill="1"/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8" fillId="0" borderId="0" xfId="0" applyFont="1" applyAlignment="1">
      <alignment vertical="center"/>
    </xf>
    <xf numFmtId="0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164" fontId="25" fillId="0" borderId="0" xfId="0" applyNumberFormat="1" applyFont="1" applyAlignment="1">
      <alignment horizontal="center" vertical="center"/>
    </xf>
    <xf numFmtId="4" fontId="4" fillId="0" borderId="1" xfId="7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4" fillId="0" borderId="1" xfId="7" applyNumberFormat="1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39" fillId="0" borderId="12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49" fontId="4" fillId="0" borderId="5" xfId="7" applyNumberFormat="1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</xf>
    <xf numFmtId="164" fontId="4" fillId="0" borderId="1" xfId="7" applyNumberFormat="1" applyFont="1" applyFill="1" applyBorder="1" applyAlignment="1" applyProtection="1">
      <alignment vertical="center"/>
    </xf>
    <xf numFmtId="49" fontId="33" fillId="0" borderId="1" xfId="7" applyNumberFormat="1" applyFont="1" applyFill="1" applyBorder="1" applyAlignment="1" applyProtection="1">
      <alignment vertical="center"/>
      <protection locked="0"/>
    </xf>
    <xf numFmtId="164" fontId="4" fillId="0" borderId="1" xfId="7" applyNumberFormat="1" applyFont="1" applyFill="1" applyBorder="1" applyAlignment="1" applyProtection="1">
      <alignment vertical="center" wrapText="1"/>
    </xf>
    <xf numFmtId="0" fontId="37" fillId="0" borderId="1" xfId="0" applyFont="1" applyFill="1" applyBorder="1" applyAlignment="1">
      <alignment vertical="center" wrapText="1"/>
    </xf>
    <xf numFmtId="0" fontId="4" fillId="0" borderId="1" xfId="5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5" applyNumberFormat="1" applyFont="1" applyFill="1" applyBorder="1" applyAlignment="1">
      <alignment horizontal="center" vertical="center" wrapText="1"/>
    </xf>
    <xf numFmtId="164" fontId="4" fillId="0" borderId="1" xfId="5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4" fillId="0" borderId="1" xfId="5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0" fontId="40" fillId="0" borderId="1" xfId="7" applyFont="1" applyFill="1" applyBorder="1" applyAlignment="1" applyProtection="1">
      <alignment horizontal="center" vertical="center" wrapText="1"/>
      <protection locked="0"/>
    </xf>
    <xf numFmtId="0" fontId="5" fillId="2" borderId="6" xfId="3" applyFont="1" applyFill="1" applyBorder="1" applyAlignment="1">
      <alignment horizontal="center" vertical="center"/>
    </xf>
    <xf numFmtId="0" fontId="4" fillId="7" borderId="4" xfId="3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0" xfId="3" applyNumberFormat="1" applyFont="1" applyFill="1" applyBorder="1" applyAlignment="1">
      <alignment vertical="center"/>
    </xf>
    <xf numFmtId="0" fontId="41" fillId="0" borderId="1" xfId="0" applyFont="1" applyBorder="1" applyAlignment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49" fontId="5" fillId="3" borderId="8" xfId="3" applyNumberFormat="1" applyFont="1" applyFill="1" applyBorder="1" applyAlignment="1">
      <alignment vertical="center" wrapText="1"/>
    </xf>
    <xf numFmtId="0" fontId="5" fillId="3" borderId="0" xfId="3" applyFont="1" applyFill="1" applyBorder="1" applyAlignment="1">
      <alignment vertical="center" wrapText="1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/>
    </xf>
    <xf numFmtId="164" fontId="43" fillId="0" borderId="0" xfId="0" applyNumberFormat="1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/>
    </xf>
    <xf numFmtId="164" fontId="4" fillId="0" borderId="0" xfId="1" applyNumberFormat="1" applyFont="1" applyFill="1" applyBorder="1" applyAlignment="1">
      <alignment vertical="center" wrapText="1"/>
    </xf>
    <xf numFmtId="164" fontId="0" fillId="0" borderId="0" xfId="0" applyNumberFormat="1" applyAlignment="1"/>
    <xf numFmtId="164" fontId="42" fillId="0" borderId="0" xfId="0" applyNumberFormat="1" applyFont="1" applyAlignment="1">
      <alignment vertical="center"/>
    </xf>
    <xf numFmtId="49" fontId="4" fillId="0" borderId="1" xfId="7" applyNumberFormat="1" applyFont="1" applyBorder="1" applyAlignment="1" applyProtection="1">
      <alignment horizontal="center" vertical="center" wrapText="1"/>
      <protection locked="0"/>
    </xf>
    <xf numFmtId="49" fontId="4" fillId="0" borderId="5" xfId="7" applyNumberFormat="1" applyFont="1" applyFill="1" applyBorder="1" applyAlignment="1" applyProtection="1">
      <alignment vertical="center"/>
      <protection locked="0"/>
    </xf>
    <xf numFmtId="49" fontId="4" fillId="0" borderId="5" xfId="7" applyNumberFormat="1" applyFont="1" applyFill="1" applyBorder="1" applyAlignment="1" applyProtection="1">
      <alignment vertical="center" wrapText="1"/>
      <protection locked="0"/>
    </xf>
    <xf numFmtId="49" fontId="4" fillId="0" borderId="5" xfId="7" applyNumberFormat="1" applyFont="1" applyFill="1" applyBorder="1" applyAlignment="1" applyProtection="1">
      <alignment horizontal="center" vertical="center"/>
      <protection locked="0"/>
    </xf>
    <xf numFmtId="4" fontId="4" fillId="0" borderId="5" xfId="7" applyNumberFormat="1" applyFont="1" applyFill="1" applyBorder="1" applyAlignment="1" applyProtection="1">
      <alignment horizontal="center" vertical="center"/>
      <protection locked="0"/>
    </xf>
    <xf numFmtId="0" fontId="4" fillId="0" borderId="5" xfId="7" applyFont="1" applyFill="1" applyBorder="1" applyAlignment="1" applyProtection="1">
      <alignment horizontal="center" vertical="center"/>
      <protection locked="0"/>
    </xf>
    <xf numFmtId="0" fontId="4" fillId="0" borderId="5" xfId="7" applyNumberFormat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>
      <alignment horizontal="center" vertical="center"/>
    </xf>
    <xf numFmtId="49" fontId="4" fillId="0" borderId="5" xfId="7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1" applyFont="1" applyFill="1" applyBorder="1" applyAlignment="1">
      <alignment horizontal="center" vertical="center" wrapText="1"/>
    </xf>
    <xf numFmtId="49" fontId="4" fillId="0" borderId="5" xfId="1" applyNumberFormat="1" applyFont="1" applyFill="1" applyBorder="1" applyAlignment="1">
      <alignment horizontal="center" vertical="center"/>
    </xf>
    <xf numFmtId="49" fontId="4" fillId="0" borderId="9" xfId="7" applyNumberFormat="1" applyFont="1" applyBorder="1" applyAlignment="1" applyProtection="1">
      <alignment horizontal="center" vertical="center" wrapText="1"/>
      <protection locked="0"/>
    </xf>
    <xf numFmtId="0" fontId="4" fillId="0" borderId="19" xfId="7" applyFont="1" applyFill="1" applyBorder="1" applyAlignment="1">
      <alignment horizontal="center" vertical="center"/>
    </xf>
    <xf numFmtId="49" fontId="4" fillId="0" borderId="19" xfId="7" applyNumberFormat="1" applyFont="1" applyFill="1" applyBorder="1" applyAlignment="1" applyProtection="1">
      <alignment vertical="center"/>
      <protection locked="0"/>
    </xf>
    <xf numFmtId="49" fontId="4" fillId="0" borderId="19" xfId="7" applyNumberFormat="1" applyFont="1" applyFill="1" applyBorder="1" applyAlignment="1" applyProtection="1">
      <alignment vertical="center" wrapText="1"/>
      <protection locked="0"/>
    </xf>
    <xf numFmtId="49" fontId="4" fillId="0" borderId="19" xfId="7" applyNumberFormat="1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>
      <alignment horizontal="center" vertical="center"/>
    </xf>
    <xf numFmtId="4" fontId="4" fillId="0" borderId="19" xfId="7" applyNumberFormat="1" applyFont="1" applyFill="1" applyBorder="1" applyAlignment="1" applyProtection="1">
      <alignment horizontal="center" vertical="center"/>
      <protection locked="0"/>
    </xf>
    <xf numFmtId="0" fontId="4" fillId="0" borderId="19" xfId="7" applyFont="1" applyFill="1" applyBorder="1" applyAlignment="1" applyProtection="1">
      <alignment horizontal="center" vertical="center"/>
      <protection locked="0"/>
    </xf>
    <xf numFmtId="0" fontId="4" fillId="0" borderId="19" xfId="7" applyNumberFormat="1" applyFont="1" applyFill="1" applyBorder="1" applyAlignment="1" applyProtection="1">
      <alignment horizontal="center" vertical="center"/>
      <protection locked="0"/>
    </xf>
    <xf numFmtId="0" fontId="4" fillId="0" borderId="19" xfId="1" applyFont="1" applyFill="1" applyBorder="1" applyAlignment="1">
      <alignment horizontal="center" vertical="center"/>
    </xf>
    <xf numFmtId="49" fontId="4" fillId="0" borderId="19" xfId="1" applyNumberFormat="1" applyFont="1" applyFill="1" applyBorder="1" applyAlignment="1">
      <alignment horizontal="center" vertical="center"/>
    </xf>
    <xf numFmtId="0" fontId="4" fillId="0" borderId="9" xfId="7" applyFont="1" applyFill="1" applyBorder="1" applyAlignment="1">
      <alignment horizontal="center" vertical="center"/>
    </xf>
    <xf numFmtId="49" fontId="4" fillId="0" borderId="9" xfId="7" applyNumberFormat="1" applyFont="1" applyFill="1" applyBorder="1" applyAlignment="1" applyProtection="1">
      <alignment vertical="center"/>
      <protection locked="0"/>
    </xf>
    <xf numFmtId="49" fontId="4" fillId="0" borderId="9" xfId="7" applyNumberFormat="1" applyFont="1" applyFill="1" applyBorder="1" applyAlignment="1" applyProtection="1">
      <alignment vertical="center" wrapText="1"/>
      <protection locked="0"/>
    </xf>
    <xf numFmtId="49" fontId="4" fillId="0" borderId="9" xfId="7" applyNumberFormat="1" applyFont="1" applyFill="1" applyBorder="1" applyAlignment="1" applyProtection="1">
      <alignment horizontal="center" vertical="center"/>
      <protection locked="0"/>
    </xf>
    <xf numFmtId="4" fontId="4" fillId="0" borderId="9" xfId="7" applyNumberFormat="1" applyFont="1" applyFill="1" applyBorder="1" applyAlignment="1" applyProtection="1">
      <alignment horizontal="center" vertical="center"/>
      <protection locked="0"/>
    </xf>
    <xf numFmtId="0" fontId="4" fillId="0" borderId="9" xfId="7" applyFont="1" applyFill="1" applyBorder="1" applyAlignment="1" applyProtection="1">
      <alignment horizontal="center" vertical="center"/>
      <protection locked="0"/>
    </xf>
    <xf numFmtId="0" fontId="4" fillId="0" borderId="9" xfId="7" applyNumberFormat="1" applyFont="1" applyFill="1" applyBorder="1" applyAlignment="1" applyProtection="1">
      <alignment horizontal="center" vertical="center"/>
      <protection locked="0"/>
    </xf>
    <xf numFmtId="0" fontId="4" fillId="0" borderId="9" xfId="1" applyFont="1" applyFill="1" applyBorder="1" applyAlignment="1">
      <alignment horizontal="center" vertical="center"/>
    </xf>
    <xf numFmtId="49" fontId="4" fillId="0" borderId="9" xfId="1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" fontId="4" fillId="0" borderId="5" xfId="7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7" applyFont="1" applyFill="1" applyBorder="1" applyAlignment="1" applyProtection="1">
      <alignment horizontal="center" vertical="center" wrapText="1"/>
      <protection locked="0"/>
    </xf>
    <xf numFmtId="0" fontId="4" fillId="0" borderId="5" xfId="7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1" applyNumberFormat="1" applyFont="1" applyFill="1" applyBorder="1" applyAlignment="1">
      <alignment horizontal="center" vertical="center" wrapText="1"/>
    </xf>
    <xf numFmtId="49" fontId="4" fillId="0" borderId="9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>
      <alignment horizontal="center" vertical="center" wrapText="1"/>
    </xf>
    <xf numFmtId="4" fontId="4" fillId="0" borderId="9" xfId="7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7" applyFont="1" applyFill="1" applyBorder="1" applyAlignment="1" applyProtection="1">
      <alignment horizontal="center" vertical="center" wrapText="1"/>
      <protection locked="0"/>
    </xf>
    <xf numFmtId="0" fontId="4" fillId="0" borderId="9" xfId="7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1" applyFont="1" applyFill="1" applyBorder="1" applyAlignment="1">
      <alignment horizontal="center" vertical="center" wrapText="1"/>
    </xf>
    <xf numFmtId="49" fontId="4" fillId="0" borderId="9" xfId="1" applyNumberFormat="1" applyFont="1" applyFill="1" applyBorder="1" applyAlignment="1">
      <alignment horizontal="center" vertical="center" wrapText="1"/>
    </xf>
    <xf numFmtId="0" fontId="4" fillId="0" borderId="5" xfId="7" applyNumberFormat="1" applyFont="1" applyFill="1" applyBorder="1" applyAlignment="1" applyProtection="1">
      <alignment vertical="center" wrapText="1"/>
      <protection locked="0"/>
    </xf>
    <xf numFmtId="0" fontId="4" fillId="0" borderId="9" xfId="7" applyFont="1" applyFill="1" applyBorder="1" applyAlignment="1">
      <alignment horizontal="center" vertical="center" wrapText="1"/>
    </xf>
    <xf numFmtId="0" fontId="4" fillId="0" borderId="9" xfId="7" applyNumberFormat="1" applyFont="1" applyFill="1" applyBorder="1" applyAlignment="1" applyProtection="1">
      <alignment vertical="center" wrapText="1"/>
      <protection locked="0"/>
    </xf>
    <xf numFmtId="0" fontId="4" fillId="0" borderId="20" xfId="7" applyFont="1" applyFill="1" applyBorder="1" applyAlignment="1">
      <alignment horizontal="center" vertical="center"/>
    </xf>
    <xf numFmtId="49" fontId="4" fillId="0" borderId="20" xfId="7" applyNumberFormat="1" applyFont="1" applyFill="1" applyBorder="1" applyAlignment="1" applyProtection="1">
      <alignment vertical="center"/>
      <protection locked="0"/>
    </xf>
    <xf numFmtId="49" fontId="4" fillId="0" borderId="20" xfId="7" applyNumberFormat="1" applyFont="1" applyFill="1" applyBorder="1" applyAlignment="1" applyProtection="1">
      <alignment vertical="center" wrapText="1"/>
      <protection locked="0"/>
    </xf>
    <xf numFmtId="49" fontId="4" fillId="0" borderId="20" xfId="7" applyNumberFormat="1" applyFont="1" applyFill="1" applyBorder="1" applyAlignment="1" applyProtection="1">
      <alignment horizontal="center" vertical="center"/>
      <protection locked="0"/>
    </xf>
    <xf numFmtId="49" fontId="4" fillId="0" borderId="20" xfId="7" applyNumberFormat="1" applyFont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>
      <alignment horizontal="center" vertical="center"/>
    </xf>
    <xf numFmtId="4" fontId="4" fillId="0" borderId="20" xfId="7" applyNumberFormat="1" applyFont="1" applyFill="1" applyBorder="1" applyAlignment="1" applyProtection="1">
      <alignment horizontal="center" vertical="center"/>
      <protection locked="0"/>
    </xf>
    <xf numFmtId="0" fontId="4" fillId="0" borderId="20" xfId="7" applyFont="1" applyFill="1" applyBorder="1" applyAlignment="1" applyProtection="1">
      <alignment horizontal="center" vertical="center"/>
      <protection locked="0"/>
    </xf>
    <xf numFmtId="0" fontId="4" fillId="0" borderId="20" xfId="7" applyNumberFormat="1" applyFont="1" applyFill="1" applyBorder="1" applyAlignment="1" applyProtection="1">
      <alignment horizontal="center" vertical="center"/>
      <protection locked="0"/>
    </xf>
    <xf numFmtId="0" fontId="4" fillId="0" borderId="20" xfId="1" applyFont="1" applyFill="1" applyBorder="1" applyAlignment="1">
      <alignment horizontal="center" vertical="center"/>
    </xf>
    <xf numFmtId="49" fontId="4" fillId="0" borderId="20" xfId="1" applyNumberFormat="1" applyFont="1" applyFill="1" applyBorder="1" applyAlignment="1">
      <alignment horizontal="center" vertical="center"/>
    </xf>
    <xf numFmtId="164" fontId="4" fillId="0" borderId="1" xfId="5" applyNumberFormat="1" applyFont="1" applyBorder="1" applyAlignment="1">
      <alignment vertical="center"/>
    </xf>
    <xf numFmtId="0" fontId="4" fillId="0" borderId="20" xfId="0" applyFont="1" applyBorder="1" applyAlignment="1">
      <alignment vertical="center" wrapText="1"/>
    </xf>
    <xf numFmtId="164" fontId="4" fillId="0" borderId="20" xfId="80" applyNumberFormat="1" applyFont="1" applyBorder="1" applyAlignment="1">
      <alignment vertical="center" wrapText="1"/>
    </xf>
    <xf numFmtId="164" fontId="0" fillId="0" borderId="0" xfId="0" applyNumberFormat="1"/>
    <xf numFmtId="0" fontId="4" fillId="0" borderId="5" xfId="0" applyFont="1" applyBorder="1" applyAlignment="1">
      <alignment horizontal="center" vertical="center" wrapText="1"/>
    </xf>
    <xf numFmtId="164" fontId="35" fillId="0" borderId="9" xfId="13" applyNumberFormat="1" applyFont="1" applyBorder="1" applyAlignment="1">
      <alignment vertical="center" wrapText="1"/>
    </xf>
    <xf numFmtId="0" fontId="5" fillId="5" borderId="3" xfId="7" applyFont="1" applyFill="1" applyBorder="1" applyAlignment="1">
      <alignment horizontal="center" vertical="center" wrapText="1"/>
    </xf>
    <xf numFmtId="4" fontId="4" fillId="0" borderId="1" xfId="7" applyNumberFormat="1" applyFont="1" applyFill="1" applyBorder="1" applyAlignment="1" applyProtection="1">
      <alignment horizontal="center" vertical="center"/>
      <protection locked="0"/>
    </xf>
    <xf numFmtId="4" fontId="4" fillId="0" borderId="9" xfId="7" applyNumberFormat="1" applyFont="1" applyFill="1" applyBorder="1" applyAlignment="1" applyProtection="1">
      <alignment horizontal="center" vertical="center"/>
      <protection locked="0"/>
    </xf>
    <xf numFmtId="0" fontId="5" fillId="6" borderId="3" xfId="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vertical="center" wrapText="1"/>
    </xf>
    <xf numFmtId="0" fontId="15" fillId="8" borderId="1" xfId="0" applyFont="1" applyFill="1" applyBorder="1" applyAlignment="1">
      <alignment horizontal="center" vertical="center"/>
    </xf>
    <xf numFmtId="165" fontId="7" fillId="0" borderId="12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0" fontId="7" fillId="0" borderId="12" xfId="8" applyFont="1" applyFill="1" applyBorder="1" applyAlignment="1">
      <alignment horizontal="center" vertical="center"/>
    </xf>
    <xf numFmtId="0" fontId="7" fillId="0" borderId="5" xfId="8" applyFont="1" applyFill="1" applyBorder="1" applyAlignment="1">
      <alignment horizontal="center" vertical="center"/>
    </xf>
    <xf numFmtId="0" fontId="5" fillId="6" borderId="1" xfId="7" applyFont="1" applyFill="1" applyBorder="1" applyAlignment="1">
      <alignment horizontal="center" vertical="center" wrapText="1"/>
    </xf>
    <xf numFmtId="0" fontId="5" fillId="7" borderId="1" xfId="7" applyFont="1" applyFill="1" applyBorder="1" applyAlignment="1">
      <alignment horizontal="center" vertical="center" wrapText="1"/>
    </xf>
    <xf numFmtId="0" fontId="5" fillId="10" borderId="1" xfId="7" applyFont="1" applyFill="1" applyBorder="1" applyAlignment="1">
      <alignment horizontal="center" vertical="center" wrapText="1"/>
    </xf>
    <xf numFmtId="0" fontId="5" fillId="5" borderId="1" xfId="7" applyFont="1" applyFill="1" applyBorder="1" applyAlignment="1">
      <alignment horizontal="center" vertical="center" wrapText="1"/>
    </xf>
    <xf numFmtId="0" fontId="5" fillId="5" borderId="17" xfId="7" applyFont="1" applyFill="1" applyBorder="1" applyAlignment="1">
      <alignment horizontal="center" vertical="center" wrapText="1"/>
    </xf>
    <xf numFmtId="0" fontId="5" fillId="6" borderId="3" xfId="7" applyFont="1" applyFill="1" applyBorder="1" applyAlignment="1">
      <alignment horizontal="center" vertical="center" wrapText="1"/>
    </xf>
    <xf numFmtId="0" fontId="5" fillId="5" borderId="3" xfId="7" applyFont="1" applyFill="1" applyBorder="1" applyAlignment="1">
      <alignment horizontal="center" vertical="center" wrapText="1"/>
    </xf>
    <xf numFmtId="4" fontId="4" fillId="0" borderId="1" xfId="7" applyNumberFormat="1" applyFont="1" applyFill="1" applyBorder="1" applyAlignment="1" applyProtection="1">
      <alignment horizontal="center" vertical="center"/>
      <protection locked="0"/>
    </xf>
    <xf numFmtId="4" fontId="4" fillId="0" borderId="9" xfId="7" applyNumberFormat="1" applyFont="1" applyFill="1" applyBorder="1" applyAlignment="1" applyProtection="1">
      <alignment horizontal="center" vertical="center"/>
      <protection locked="0"/>
    </xf>
    <xf numFmtId="0" fontId="5" fillId="5" borderId="18" xfId="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4" fillId="0" borderId="5" xfId="7" applyFont="1" applyFill="1" applyBorder="1" applyAlignment="1">
      <alignment horizontal="center" vertical="center" wrapText="1"/>
    </xf>
    <xf numFmtId="164" fontId="4" fillId="0" borderId="5" xfId="7" applyNumberFormat="1" applyFont="1" applyFill="1" applyBorder="1" applyAlignment="1">
      <alignment vertical="center" wrapText="1"/>
    </xf>
    <xf numFmtId="164" fontId="4" fillId="0" borderId="1" xfId="7" applyNumberFormat="1" applyFont="1" applyFill="1" applyBorder="1" applyAlignment="1">
      <alignment vertical="center" wrapText="1"/>
    </xf>
    <xf numFmtId="164" fontId="4" fillId="0" borderId="9" xfId="7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/>
    </xf>
    <xf numFmtId="0" fontId="4" fillId="0" borderId="0" xfId="1" applyFont="1" applyFill="1" applyAlignment="1">
      <alignment horizontal="center" vertical="center"/>
    </xf>
    <xf numFmtId="49" fontId="4" fillId="0" borderId="0" xfId="7" applyNumberFormat="1" applyFont="1" applyFill="1" applyAlignment="1" applyProtection="1">
      <alignment horizontal="center" vertical="center"/>
      <protection locked="0"/>
    </xf>
    <xf numFmtId="49" fontId="4" fillId="0" borderId="0" xfId="1" applyNumberFormat="1" applyFont="1" applyFill="1" applyAlignment="1">
      <alignment horizontal="center" vertical="center"/>
    </xf>
    <xf numFmtId="0" fontId="4" fillId="0" borderId="0" xfId="7" applyFont="1" applyFill="1" applyAlignment="1" applyProtection="1">
      <alignment horizontal="center" vertical="center"/>
      <protection locked="0"/>
    </xf>
    <xf numFmtId="164" fontId="6" fillId="0" borderId="9" xfId="0" applyNumberFormat="1" applyFont="1" applyFill="1" applyBorder="1" applyAlignment="1">
      <alignment vertical="center"/>
    </xf>
    <xf numFmtId="164" fontId="6" fillId="0" borderId="5" xfId="0" applyNumberFormat="1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vertical="center"/>
    </xf>
    <xf numFmtId="49" fontId="4" fillId="0" borderId="19" xfId="7" applyNumberFormat="1" applyFont="1" applyFill="1" applyBorder="1" applyAlignment="1" applyProtection="1">
      <alignment horizontal="center" vertical="center" wrapText="1"/>
      <protection locked="0"/>
    </xf>
    <xf numFmtId="164" fontId="4" fillId="0" borderId="19" xfId="7" applyNumberFormat="1" applyFont="1" applyFill="1" applyBorder="1" applyAlignment="1" applyProtection="1">
      <alignment vertical="center"/>
    </xf>
    <xf numFmtId="164" fontId="6" fillId="0" borderId="5" xfId="0" applyNumberFormat="1" applyFont="1" applyFill="1" applyBorder="1" applyAlignment="1" applyProtection="1">
      <alignment vertical="center"/>
    </xf>
    <xf numFmtId="164" fontId="6" fillId="0" borderId="1" xfId="0" applyNumberFormat="1" applyFont="1" applyFill="1" applyBorder="1" applyAlignment="1">
      <alignment vertical="center" wrapText="1"/>
    </xf>
    <xf numFmtId="164" fontId="6" fillId="0" borderId="5" xfId="0" applyNumberFormat="1" applyFont="1" applyFill="1" applyBorder="1" applyAlignment="1">
      <alignment vertical="center" wrapText="1"/>
    </xf>
    <xf numFmtId="164" fontId="6" fillId="0" borderId="9" xfId="0" applyNumberFormat="1" applyFont="1" applyFill="1" applyBorder="1" applyAlignment="1">
      <alignment vertical="center" wrapText="1"/>
    </xf>
    <xf numFmtId="164" fontId="4" fillId="0" borderId="9" xfId="7" applyNumberFormat="1" applyFont="1" applyFill="1" applyBorder="1" applyAlignment="1" applyProtection="1">
      <alignment vertical="center"/>
    </xf>
    <xf numFmtId="164" fontId="4" fillId="0" borderId="9" xfId="7" applyNumberFormat="1" applyFont="1" applyFill="1" applyBorder="1" applyAlignment="1" applyProtection="1">
      <alignment vertical="center" wrapText="1"/>
    </xf>
    <xf numFmtId="164" fontId="4" fillId="0" borderId="5" xfId="7" applyNumberFormat="1" applyFont="1" applyFill="1" applyBorder="1" applyAlignment="1" applyProtection="1">
      <alignment vertical="center"/>
    </xf>
    <xf numFmtId="164" fontId="4" fillId="0" borderId="20" xfId="7" applyNumberFormat="1" applyFont="1" applyFill="1" applyBorder="1" applyAlignment="1" applyProtection="1">
      <alignment vertical="center"/>
    </xf>
    <xf numFmtId="164" fontId="4" fillId="0" borderId="16" xfId="7" applyNumberFormat="1" applyFont="1" applyFill="1" applyBorder="1" applyAlignment="1" applyProtection="1">
      <alignment vertical="center"/>
    </xf>
    <xf numFmtId="164" fontId="4" fillId="0" borderId="20" xfId="7" applyNumberFormat="1" applyFont="1" applyFill="1" applyBorder="1" applyAlignment="1" applyProtection="1">
      <alignment vertical="center"/>
    </xf>
    <xf numFmtId="49" fontId="4" fillId="0" borderId="20" xfId="7" applyNumberFormat="1" applyFont="1" applyFill="1" applyBorder="1" applyAlignment="1" applyProtection="1">
      <alignment horizontal="center" vertical="center" wrapText="1"/>
      <protection locked="0"/>
    </xf>
    <xf numFmtId="0" fontId="4" fillId="0" borderId="20" xfId="1" applyFont="1" applyFill="1" applyBorder="1" applyAlignment="1">
      <alignment horizontal="center" vertical="center" wrapText="1"/>
    </xf>
    <xf numFmtId="4" fontId="4" fillId="0" borderId="5" xfId="7" applyNumberFormat="1" applyFont="1" applyFill="1" applyBorder="1" applyAlignment="1" applyProtection="1">
      <alignment horizontal="center" vertical="center"/>
      <protection locked="0"/>
    </xf>
    <xf numFmtId="3" fontId="44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49" fontId="7" fillId="0" borderId="1" xfId="0" quotePrefix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9" xfId="7" applyFont="1" applyFill="1" applyBorder="1" applyAlignment="1" applyProtection="1">
      <alignment horizontal="center" vertical="center" wrapText="1"/>
      <protection locked="0"/>
    </xf>
  </cellXfs>
  <cellStyles count="120">
    <cellStyle name="Excel Built-in Currency" xfId="15" xr:uid="{6917C0ED-63AB-4FC9-B2DC-22C5F65338F2}"/>
    <cellStyle name="Excel Built-in Hyperlink" xfId="16" xr:uid="{292E5140-8CCF-400C-B20B-C80729A4F89C}"/>
    <cellStyle name="Excel Built-in Normal" xfId="17" xr:uid="{A5BA3D25-A338-4400-B41A-AD0029C02D1F}"/>
    <cellStyle name="Excel Built-in Normal 1" xfId="18" xr:uid="{546CDE3F-9724-446E-8428-4EF3D60BCC86}"/>
    <cellStyle name="Heading" xfId="19" xr:uid="{267FB36D-3C84-49B3-B215-1AFC61EAD1A9}"/>
    <cellStyle name="Heading1" xfId="20" xr:uid="{EF9EB477-74FA-4C0E-82BB-FBE590B8181B}"/>
    <cellStyle name="Hiperłącze" xfId="8" builtinId="8"/>
    <cellStyle name="Hiperłącze 2" xfId="9" xr:uid="{153A7D16-1F0B-4C19-886B-109F3B342690}"/>
    <cellStyle name="Hiperłącze 2 2" xfId="21" xr:uid="{C5982C22-4990-46D8-A7DC-31A4C9784FC8}"/>
    <cellStyle name="Hiperłącze 3" xfId="22" xr:uid="{28938AA2-B890-4163-84EF-047E2B1F5143}"/>
    <cellStyle name="Normalny" xfId="0" builtinId="0"/>
    <cellStyle name="Normalny 10" xfId="23" xr:uid="{F7B2647D-18E5-4AD1-A691-DF817E743013}"/>
    <cellStyle name="Normalny 11" xfId="7" xr:uid="{EBCE015C-BCFA-4549-B664-E306656D3511}"/>
    <cellStyle name="Normalny 11 2" xfId="24" xr:uid="{74A12569-448A-474E-B937-F66654ABF8E2}"/>
    <cellStyle name="Normalny 12" xfId="25" xr:uid="{05EE5D31-542F-4EEB-8E7F-64A400033AA7}"/>
    <cellStyle name="Normalny 13" xfId="26" xr:uid="{E9C1B400-E1E5-49EB-B5FE-9696B9078E67}"/>
    <cellStyle name="Normalny 14" xfId="27" xr:uid="{E5E9C88C-84EB-4553-B42D-AF591EC7F81B}"/>
    <cellStyle name="Normalny 16" xfId="28" xr:uid="{6992CAE7-73BB-4A96-97C7-2C68FF921A60}"/>
    <cellStyle name="Normalny 17" xfId="29" xr:uid="{2109D0B9-8DDC-4526-8429-F856AABDC558}"/>
    <cellStyle name="Normalny 18" xfId="30" xr:uid="{0947BCFD-508D-4DE1-9ABD-DB12DEA950E3}"/>
    <cellStyle name="Normalny 19" xfId="31" xr:uid="{6047CA7C-0BF0-4D19-AE2F-C780D7C04106}"/>
    <cellStyle name="Normalny 2" xfId="1" xr:uid="{00000000-0005-0000-0000-000001000000}"/>
    <cellStyle name="Normalny 2 2" xfId="33" xr:uid="{8315E9F9-6D0F-41B4-B9EB-0E22FDA18AC9}"/>
    <cellStyle name="Normalny 2 3" xfId="34" xr:uid="{F61A51D7-5C9D-43A4-8BFD-44FA6A11183A}"/>
    <cellStyle name="Normalny 2 4" xfId="35" xr:uid="{3DDCDB24-5B64-4EA6-85E8-11034C19B886}"/>
    <cellStyle name="Normalny 2 4 2" xfId="36" xr:uid="{E5204297-87A7-4D53-AEB0-5294A8BDCA94}"/>
    <cellStyle name="Normalny 2 5" xfId="32" xr:uid="{61B7DFCD-BC7F-4623-89FC-C9233CE794AF}"/>
    <cellStyle name="Normalny 20" xfId="37" xr:uid="{09113676-50C3-4609-909A-16C9C8821DC0}"/>
    <cellStyle name="Normalny 21" xfId="38" xr:uid="{C9B1FFA1-BC35-43EC-9D7F-656668F077F3}"/>
    <cellStyle name="Normalny 22" xfId="39" xr:uid="{25EF78EC-9DD2-4E5E-AC6B-8CC4AAD53E6C}"/>
    <cellStyle name="Normalny 23" xfId="40" xr:uid="{1FBCBC8E-5C91-4375-A362-47CDE5A21FBD}"/>
    <cellStyle name="Normalny 3" xfId="3" xr:uid="{00000000-0005-0000-0000-000002000000}"/>
    <cellStyle name="Normalny 3 2" xfId="5" xr:uid="{00000000-0005-0000-0000-000003000000}"/>
    <cellStyle name="Normalny 3 2 2" xfId="43" xr:uid="{AF4CAB0E-24DA-4933-B8CF-7A0521448684}"/>
    <cellStyle name="Normalny 3 2 3" xfId="42" xr:uid="{E506A436-DAA2-4739-A070-FCE49FBCD68B}"/>
    <cellStyle name="Normalny 3 3" xfId="44" xr:uid="{E0313C4F-A6E8-4459-A0CD-6B3ECAC03D61}"/>
    <cellStyle name="Normalny 3 4" xfId="45" xr:uid="{3A497075-8053-4A17-8D97-8591C1CFA2B9}"/>
    <cellStyle name="Normalny 3 5" xfId="41" xr:uid="{DEEE4BF1-C1DE-41CB-B03E-BD0961B51637}"/>
    <cellStyle name="Normalny 4" xfId="13" xr:uid="{2EAAAE23-E408-4032-BDFE-EA3510BBEB41}"/>
    <cellStyle name="Normalny 4 2" xfId="47" xr:uid="{B4FB0C4B-15DC-4D78-8640-9753EBD401F6}"/>
    <cellStyle name="Normalny 4 3" xfId="48" xr:uid="{533D4826-D707-4DC1-ABAC-0BAAAFFF4EEC}"/>
    <cellStyle name="Normalny 4 4" xfId="46" xr:uid="{BE993014-45D3-40B9-AFC4-C13FBE4EE888}"/>
    <cellStyle name="Normalny 5" xfId="49" xr:uid="{BD464EDE-528F-4D3A-9053-936BC29D1A82}"/>
    <cellStyle name="Normalny 6" xfId="50" xr:uid="{D5423943-7D70-4977-836D-D598E5E46DE8}"/>
    <cellStyle name="Normalny 6 2" xfId="51" xr:uid="{90639A5C-E492-4FD3-BCC3-6B190C181A6E}"/>
    <cellStyle name="Normalny 7" xfId="52" xr:uid="{D7CC699A-6665-4138-B90E-5878919895BD}"/>
    <cellStyle name="Normalny 8" xfId="53" xr:uid="{BCF40AA5-7C0C-49FF-A6BE-38963E46F07E}"/>
    <cellStyle name="Normalny 9" xfId="14" xr:uid="{446E76F6-CB6E-4F17-A029-BECC0ED0C82F}"/>
    <cellStyle name="Procentowy 2" xfId="54" xr:uid="{7C25217A-4ECA-45E6-ADF6-3462C14D5859}"/>
    <cellStyle name="Procentowy 2 2" xfId="55" xr:uid="{B7DDA068-D9B6-429A-AC93-91587DFE5B29}"/>
    <cellStyle name="Result" xfId="56" xr:uid="{BC5A6E70-DD6B-4030-AF72-03D92CA05466}"/>
    <cellStyle name="Result2" xfId="57" xr:uid="{1B310584-297B-46B5-8C07-059AD67097A2}"/>
    <cellStyle name="Walutowy" xfId="80" builtinId="4"/>
    <cellStyle name="Walutowy 2" xfId="2" xr:uid="{00000000-0005-0000-0000-000005000000}"/>
    <cellStyle name="Walutowy 2 2" xfId="10" xr:uid="{3517B766-ECAE-44AE-A715-6AE7FC9D9E9D}"/>
    <cellStyle name="Walutowy 2 2 2" xfId="60" xr:uid="{E21F6710-37FA-467D-BF94-336628035238}"/>
    <cellStyle name="Walutowy 2 2 3" xfId="59" xr:uid="{24874DAA-671E-4DFC-939A-C8E6D4A504E6}"/>
    <cellStyle name="Walutowy 2 2 4" xfId="77" xr:uid="{377C80E3-08C1-461C-84C4-FBD2D56A319A}"/>
    <cellStyle name="Walutowy 2 2 4 2" xfId="90" xr:uid="{E40E14F3-A737-4BB3-908F-2976C770114B}"/>
    <cellStyle name="Walutowy 2 2 4 2 2" xfId="116" xr:uid="{D749DC1F-46AB-4245-8984-05498198FC90}"/>
    <cellStyle name="Walutowy 2 2 4 3" xfId="103" xr:uid="{1263B8DC-8FC9-4EDA-A847-F403F11CF059}"/>
    <cellStyle name="Walutowy 2 2 5" xfId="84" xr:uid="{2138DDC1-8286-4F9E-A62A-09DC1CFF442B}"/>
    <cellStyle name="Walutowy 2 2 5 2" xfId="110" xr:uid="{7CD954AA-4979-49F1-98F2-1F881FD866A4}"/>
    <cellStyle name="Walutowy 2 2 6" xfId="97" xr:uid="{5759BE83-9066-443C-AC4C-D38F3697852A}"/>
    <cellStyle name="Walutowy 2 3" xfId="61" xr:uid="{2077EBAC-7D20-429E-B15B-1EEF6A53FF02}"/>
    <cellStyle name="Walutowy 2 4" xfId="62" xr:uid="{EC4DB8F4-5CA2-4ACF-BFE5-49049E1175DD}"/>
    <cellStyle name="Walutowy 2 5" xfId="58" xr:uid="{79CF01E6-5F36-460F-AB71-4C382C3C9143}"/>
    <cellStyle name="Walutowy 2 6" xfId="74" xr:uid="{9B43C90E-9987-456A-9AB8-0079D3450438}"/>
    <cellStyle name="Walutowy 2 6 2" xfId="87" xr:uid="{6E24D67F-7F5B-4EC4-B759-6B7D2501588F}"/>
    <cellStyle name="Walutowy 2 6 2 2" xfId="113" xr:uid="{02DA1E58-2E85-4D40-B46D-4484426BE14C}"/>
    <cellStyle name="Walutowy 2 6 3" xfId="100" xr:uid="{81B353CF-8F07-4A60-B6ED-3E1B69B565AF}"/>
    <cellStyle name="Walutowy 2 7" xfId="81" xr:uid="{2500A00A-1D95-40DB-8382-77D6CC67DEF6}"/>
    <cellStyle name="Walutowy 2 7 2" xfId="107" xr:uid="{AC518231-F986-4001-B22E-A4A07C699ECB}"/>
    <cellStyle name="Walutowy 2 8" xfId="94" xr:uid="{1E0CF5E4-2497-46E1-8E5F-7C4FDF0903B8}"/>
    <cellStyle name="Walutowy 3" xfId="4" xr:uid="{00000000-0005-0000-0000-000006000000}"/>
    <cellStyle name="Walutowy 3 2" xfId="6" xr:uid="{00000000-0005-0000-0000-000007000000}"/>
    <cellStyle name="Walutowy 3 2 2" xfId="12" xr:uid="{BF45AF69-6785-49FD-972B-0ACAF2DB9B40}"/>
    <cellStyle name="Walutowy 3 2 2 2" xfId="65" xr:uid="{B0517B40-FFE0-4604-A5B9-09EE2498E449}"/>
    <cellStyle name="Walutowy 3 2 2 3" xfId="79" xr:uid="{B4E73E87-BDE8-4812-A62A-2409DC259E17}"/>
    <cellStyle name="Walutowy 3 2 2 3 2" xfId="92" xr:uid="{CDBA0FB7-C163-4BAB-91D9-989DA75DB722}"/>
    <cellStyle name="Walutowy 3 2 2 3 2 2" xfId="118" xr:uid="{DC683D04-C6CC-4362-94D4-0BE38FD760F4}"/>
    <cellStyle name="Walutowy 3 2 2 3 3" xfId="105" xr:uid="{897EBD4F-8C96-48C3-9F18-59A58C2E5EE0}"/>
    <cellStyle name="Walutowy 3 2 2 4" xfId="86" xr:uid="{8DF1EAC5-77DC-4311-B45E-4C7BE9D1B544}"/>
    <cellStyle name="Walutowy 3 2 2 4 2" xfId="112" xr:uid="{5BBA80B5-4025-4027-BBB3-83FBFB809BA7}"/>
    <cellStyle name="Walutowy 3 2 2 5" xfId="99" xr:uid="{D323AD28-9EC8-4B60-B4F9-7EA717D807E5}"/>
    <cellStyle name="Walutowy 3 2 3" xfId="66" xr:uid="{7D246F9F-FCEF-413C-949C-C9E6924A5FB7}"/>
    <cellStyle name="Walutowy 3 2 4" xfId="64" xr:uid="{FEB1F3EF-5D4D-478D-B604-DDF717D86364}"/>
    <cellStyle name="Walutowy 3 2 5" xfId="76" xr:uid="{4DF0A5C3-26CE-41AC-9E77-562766CE505D}"/>
    <cellStyle name="Walutowy 3 2 5 2" xfId="89" xr:uid="{30071BB9-9B34-45E3-A7A6-80F78072281F}"/>
    <cellStyle name="Walutowy 3 2 5 2 2" xfId="115" xr:uid="{C08D8062-7B9B-41CB-8CB0-AC7E16B16B17}"/>
    <cellStyle name="Walutowy 3 2 5 3" xfId="102" xr:uid="{D14E6F93-DB3E-482C-9C06-578EAB9DF24F}"/>
    <cellStyle name="Walutowy 3 2 6" xfId="83" xr:uid="{37D9519F-841C-4EE7-8A1F-08602FE66CA9}"/>
    <cellStyle name="Walutowy 3 2 6 2" xfId="109" xr:uid="{8A90329E-6198-4960-9B3C-9E76F0C35D74}"/>
    <cellStyle name="Walutowy 3 2 7" xfId="96" xr:uid="{0FECE51D-3191-461D-B438-F76A9441250A}"/>
    <cellStyle name="Walutowy 3 3" xfId="11" xr:uid="{D8530F7B-E35E-4E72-9A94-03AD2FCBBA2F}"/>
    <cellStyle name="Walutowy 3 3 2" xfId="67" xr:uid="{562DFDCB-B2FA-47DD-85F3-76D81EEE9A9F}"/>
    <cellStyle name="Walutowy 3 3 3" xfId="78" xr:uid="{A4A8EB50-0152-44FD-BEED-84AE4571429F}"/>
    <cellStyle name="Walutowy 3 3 3 2" xfId="91" xr:uid="{A5BB9900-3CC5-4CB6-A674-DE98212CFCBE}"/>
    <cellStyle name="Walutowy 3 3 3 2 2" xfId="117" xr:uid="{ED1C75BB-DADA-4428-BACB-6FB62215CDB4}"/>
    <cellStyle name="Walutowy 3 3 3 3" xfId="104" xr:uid="{D5FD20CF-BEF7-4520-9BD0-77E789D9CB52}"/>
    <cellStyle name="Walutowy 3 3 4" xfId="85" xr:uid="{D242D48D-A509-46A1-8E06-BD7972C61132}"/>
    <cellStyle name="Walutowy 3 3 4 2" xfId="111" xr:uid="{D611E177-65DD-4A46-8F81-99E57C8F9F71}"/>
    <cellStyle name="Walutowy 3 3 5" xfId="98" xr:uid="{1FA23E5D-C333-437C-A1A3-D5A4D7197385}"/>
    <cellStyle name="Walutowy 3 4" xfId="68" xr:uid="{E6330429-D205-4424-834A-E955B612C37B}"/>
    <cellStyle name="Walutowy 3 5" xfId="63" xr:uid="{CD851406-8D24-4304-8783-996896AD72D7}"/>
    <cellStyle name="Walutowy 3 6" xfId="75" xr:uid="{6F5F9E00-7857-44A0-8BE4-EF03B88F82C2}"/>
    <cellStyle name="Walutowy 3 6 2" xfId="88" xr:uid="{4E5260D1-E55A-4B8E-B3D9-122DE6FDDF3D}"/>
    <cellStyle name="Walutowy 3 6 2 2" xfId="114" xr:uid="{61F0E2D6-605B-495D-A517-019B976AB020}"/>
    <cellStyle name="Walutowy 3 6 3" xfId="101" xr:uid="{261D65BA-AF8F-489B-A998-9D0116AFAE21}"/>
    <cellStyle name="Walutowy 3 7" xfId="82" xr:uid="{FF3F3B1A-3834-441F-8E4F-88F457A23527}"/>
    <cellStyle name="Walutowy 3 7 2" xfId="108" xr:uid="{649EEBFD-E884-4FF5-BB45-27770BA07F42}"/>
    <cellStyle name="Walutowy 3 8" xfId="95" xr:uid="{E14083D4-6802-4457-99D6-0BC197E0A06F}"/>
    <cellStyle name="Walutowy 4" xfId="69" xr:uid="{07E3BE9C-E546-4C71-A7C9-D00A82861CF6}"/>
    <cellStyle name="Walutowy 4 2" xfId="70" xr:uid="{196BBCBC-115A-4768-AB52-B4E7242AE4C3}"/>
    <cellStyle name="Walutowy 5" xfId="71" xr:uid="{20D4B725-3280-414E-9C1B-42804094A57E}"/>
    <cellStyle name="Walutowy 5 2" xfId="72" xr:uid="{BA3CA5A5-C0A9-4853-B157-AC562A901279}"/>
    <cellStyle name="Walutowy 6" xfId="73" xr:uid="{E098416D-CB7C-4A69-90B1-3EF0F759DCED}"/>
    <cellStyle name="Walutowy 7" xfId="93" xr:uid="{AF44F3C8-02BD-472D-B07A-048C47CDA4E3}"/>
    <cellStyle name="Walutowy 7 2" xfId="119" xr:uid="{E2784D2A-9B47-4240-BE55-C6E1A9E0244B}"/>
    <cellStyle name="Walutowy 8" xfId="106" xr:uid="{EFDA120A-2F88-400A-866B-A228605DB6D4}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ira"/>
        <charset val="238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ira"/>
        <charset val="238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ira"/>
        <charset val="238"/>
        <scheme val="none"/>
      </font>
      <numFmt numFmtId="164" formatCode="#,##0.00\ &quot;zł&quot;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#,##0.00\ &quot;zł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mbira"/>
        <charset val="238"/>
        <scheme val="none"/>
      </font>
      <numFmt numFmtId="164" formatCode="#,##0.00\ &quot;zł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ira"/>
        <charset val="238"/>
        <scheme val="none"/>
      </font>
      <numFmt numFmtId="170" formatCode="yyyy/mm/dd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ira"/>
        <charset val="238"/>
        <scheme val="none"/>
      </font>
      <numFmt numFmtId="170" formatCode="yyyy/mm/dd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ira"/>
        <charset val="238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mbira"/>
        <charset val="238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ira"/>
        <charset val="238"/>
        <scheme val="none"/>
      </font>
      <numFmt numFmtId="170" formatCode="yyyy/mm/dd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mbira"/>
        <charset val="238"/>
        <scheme val="none"/>
      </font>
      <numFmt numFmtId="170" formatCode="yyyy/mm/dd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ira"/>
        <charset val="238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ira"/>
        <charset val="238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mbira"/>
        <charset val="238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mbira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mbira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FFFF"/>
      <color rgb="FFFF00FF"/>
      <color rgb="FFFFCC00"/>
      <color rgb="FFE9EFF7"/>
      <color rgb="FF077CE7"/>
      <color rgb="FF11C1FF"/>
      <color rgb="FFAE5858"/>
      <color rgb="FF89C5FB"/>
      <color rgb="FF79BDFB"/>
      <color rgb="FF101B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DECEC0-80A8-483C-9B5B-FDA0ECAEE20F}" name="Tabela13" displayName="Tabela13" ref="A1:M55" totalsRowCount="1" headerRowDxfId="29" dataDxfId="27" totalsRowDxfId="26" headerRowBorderDxfId="28">
  <autoFilter ref="A1:M54" xr:uid="{10B25E79-1E30-40E3-B185-D3A9DD2C9C86}"/>
  <sortState xmlns:xlrd2="http://schemas.microsoft.com/office/spreadsheetml/2017/richdata2" ref="A2:M54">
    <sortCondition ref="H1:H54"/>
  </sortState>
  <tableColumns count="13">
    <tableColumn id="8" xr3:uid="{16F73C94-58E7-4A34-9471-90E69EB02299}" name="Lp." totalsRowLabel="Suma" dataDxfId="25" totalsRowDxfId="24"/>
    <tableColumn id="13" xr3:uid="{D7F89485-7CAF-4F96-88D9-B6DE9F8C8938}" name="TU" dataDxfId="23" totalsRowDxfId="22"/>
    <tableColumn id="9" xr3:uid="{4824BDE4-61E6-4802-929B-A6D99032AE96}" name="Polisa" dataDxfId="21" totalsRowDxfId="20"/>
    <tableColumn id="1" xr3:uid="{7B0029B2-816C-4972-BF55-9DDC8F0B7A5B}" name="Początek ochrony" dataDxfId="19" totalsRowDxfId="18"/>
    <tableColumn id="3" xr3:uid="{DFE1368F-BDF0-4890-BEAE-37CBC2A6637C}" name="Koniec ochrony" dataDxfId="17" totalsRowDxfId="16"/>
    <tableColumn id="4" xr3:uid="{76C4E03F-4D34-44E0-9B0C-FC5F4B1FEECC}" name="Produkt / ryzyko" dataDxfId="15" totalsRowDxfId="14" dataCellStyle="Walutowy"/>
    <tableColumn id="6" xr3:uid="{5C092015-79D1-4927-B5B2-AE7F53C05E73}" name="Nr szkody" dataDxfId="13" totalsRowDxfId="12" dataCellStyle="Walutowy"/>
    <tableColumn id="7" xr3:uid="{CC88FD07-C4A3-477F-9CB3-760E197CC900}" name="Data zdarzenia" dataDxfId="11" totalsRowDxfId="10" dataCellStyle="Walutowy"/>
    <tableColumn id="11" xr3:uid="{85EA17F9-42A8-4E97-8C97-52081A35C186}" name="Data zgłoszenia szkody" dataDxfId="9" totalsRowDxfId="8" dataCellStyle="Walutowy"/>
    <tableColumn id="2" xr3:uid="{018C0461-AA58-4D3F-B0F3-C7ECD5B3F2A9}" name="Wysokość odszkodowania" totalsRowFunction="sum" dataDxfId="7" totalsRowDxfId="6"/>
    <tableColumn id="5" xr3:uid="{0BD3B7B7-6FCD-4C07-9AA8-2E9579883373}" name="Rezerwa" dataDxfId="5" totalsRowDxfId="4"/>
    <tableColumn id="12" xr3:uid="{DEA31AD6-A532-48A6-A775-4EB99280A4C4}" name="Opis rezerwy" dataDxfId="3" totalsRowDxfId="2"/>
    <tableColumn id="10" xr3:uid="{047DBB8D-58B1-4196-8388-1A0EED58F6E8}" name="Uwagi - informacje dodatkowe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1BE23-6BE0-4DE2-9772-00E677F6E86C}">
  <dimension ref="A1:P16"/>
  <sheetViews>
    <sheetView tabSelected="1" zoomScaleNormal="100" workbookViewId="0">
      <pane ySplit="2" topLeftCell="A3" activePane="bottomLeft" state="frozen"/>
      <selection pane="bottomLeft" activeCell="B3" sqref="B3"/>
    </sheetView>
  </sheetViews>
  <sheetFormatPr defaultRowHeight="14.25"/>
  <cols>
    <col min="1" max="1" width="8.140625" style="17" customWidth="1"/>
    <col min="2" max="2" width="52.140625" style="1" customWidth="1"/>
    <col min="3" max="3" width="32.28515625" style="19" customWidth="1"/>
    <col min="4" max="4" width="24.140625" style="19" customWidth="1"/>
    <col min="5" max="5" width="10.42578125" style="17" customWidth="1"/>
    <col min="6" max="6" width="11.28515625" style="17" customWidth="1"/>
    <col min="7" max="7" width="18.28515625" style="18" customWidth="1"/>
    <col min="8" max="8" width="22.140625" style="18" customWidth="1"/>
    <col min="9" max="9" width="34.140625" style="19" bestFit="1" customWidth="1"/>
    <col min="10" max="10" width="12.28515625" style="17" customWidth="1"/>
    <col min="11" max="12" width="16" style="17" customWidth="1"/>
    <col min="13" max="13" width="50.28515625" style="62" customWidth="1"/>
    <col min="14" max="14" width="114.140625" style="1" customWidth="1"/>
    <col min="15" max="16384" width="9.140625" style="17"/>
  </cols>
  <sheetData>
    <row r="1" spans="1:16" ht="21" customHeight="1">
      <c r="A1" s="63"/>
      <c r="B1" s="64"/>
      <c r="C1" s="347" t="s">
        <v>28</v>
      </c>
      <c r="D1" s="347"/>
      <c r="E1" s="63"/>
      <c r="F1" s="63"/>
      <c r="G1" s="65"/>
      <c r="H1" s="65"/>
      <c r="I1" s="66"/>
      <c r="J1" s="347" t="s">
        <v>29</v>
      </c>
      <c r="K1" s="347"/>
      <c r="L1" s="131"/>
      <c r="M1" s="67"/>
      <c r="N1" s="64"/>
    </row>
    <row r="2" spans="1:16" ht="29.25" thickBot="1">
      <c r="A2" s="68" t="s">
        <v>0</v>
      </c>
      <c r="B2" s="68" t="s">
        <v>30</v>
      </c>
      <c r="C2" s="68" t="s">
        <v>31</v>
      </c>
      <c r="D2" s="68" t="s">
        <v>32</v>
      </c>
      <c r="E2" s="68" t="s">
        <v>33</v>
      </c>
      <c r="F2" s="69" t="s">
        <v>34</v>
      </c>
      <c r="G2" s="69" t="s">
        <v>35</v>
      </c>
      <c r="H2" s="69" t="s">
        <v>36</v>
      </c>
      <c r="I2" s="68" t="s">
        <v>37</v>
      </c>
      <c r="J2" s="68" t="s">
        <v>38</v>
      </c>
      <c r="K2" s="68" t="s">
        <v>39</v>
      </c>
      <c r="L2" s="68" t="s">
        <v>542</v>
      </c>
      <c r="M2" s="69" t="s">
        <v>130</v>
      </c>
      <c r="N2" s="68" t="s">
        <v>40</v>
      </c>
    </row>
    <row r="3" spans="1:16" s="78" customFormat="1" ht="57.75" thickTop="1">
      <c r="A3" s="120">
        <v>1</v>
      </c>
      <c r="B3" s="214" t="s">
        <v>469</v>
      </c>
      <c r="C3" s="343" t="s">
        <v>902</v>
      </c>
      <c r="D3" s="343" t="s">
        <v>179</v>
      </c>
      <c r="E3" s="343" t="s">
        <v>905</v>
      </c>
      <c r="F3" s="229" t="s">
        <v>903</v>
      </c>
      <c r="G3" s="229" t="s">
        <v>904</v>
      </c>
      <c r="H3" s="348" t="s">
        <v>906</v>
      </c>
      <c r="I3" s="350" t="s">
        <v>907</v>
      </c>
      <c r="J3" s="341">
        <v>70</v>
      </c>
      <c r="K3" s="341" t="s">
        <v>186</v>
      </c>
      <c r="L3" s="341" t="s">
        <v>186</v>
      </c>
      <c r="M3" s="345"/>
      <c r="N3" s="231" t="s">
        <v>1154</v>
      </c>
      <c r="P3" s="95"/>
    </row>
    <row r="4" spans="1:16" s="78" customFormat="1" ht="28.5">
      <c r="A4" s="120">
        <v>2</v>
      </c>
      <c r="B4" s="74" t="s">
        <v>178</v>
      </c>
      <c r="C4" s="344"/>
      <c r="D4" s="344"/>
      <c r="E4" s="344"/>
      <c r="F4" s="230" t="s">
        <v>1152</v>
      </c>
      <c r="G4" s="230" t="s">
        <v>1153</v>
      </c>
      <c r="H4" s="349"/>
      <c r="I4" s="351"/>
      <c r="J4" s="342"/>
      <c r="K4" s="342"/>
      <c r="L4" s="342"/>
      <c r="M4" s="346"/>
      <c r="N4" s="232" t="s">
        <v>908</v>
      </c>
      <c r="O4" s="78" t="s">
        <v>131</v>
      </c>
      <c r="P4" s="95"/>
    </row>
    <row r="5" spans="1:16" s="78" customFormat="1">
      <c r="A5" s="120">
        <v>3</v>
      </c>
      <c r="B5" s="74" t="s">
        <v>176</v>
      </c>
      <c r="C5" s="61" t="s">
        <v>180</v>
      </c>
      <c r="D5" s="61" t="s">
        <v>179</v>
      </c>
      <c r="E5" s="61" t="s">
        <v>182</v>
      </c>
      <c r="F5" s="61" t="s">
        <v>183</v>
      </c>
      <c r="G5" s="61" t="s">
        <v>233</v>
      </c>
      <c r="H5" s="91" t="s">
        <v>184</v>
      </c>
      <c r="I5" s="60" t="s">
        <v>185</v>
      </c>
      <c r="J5" s="60">
        <v>9</v>
      </c>
      <c r="K5" s="60" t="s">
        <v>186</v>
      </c>
      <c r="L5" s="60" t="s">
        <v>186</v>
      </c>
      <c r="M5" s="92" t="s">
        <v>181</v>
      </c>
      <c r="N5" s="93" t="s">
        <v>518</v>
      </c>
      <c r="P5" s="95"/>
    </row>
    <row r="6" spans="1:16" s="78" customFormat="1">
      <c r="A6" s="120">
        <v>4</v>
      </c>
      <c r="B6" s="74" t="s">
        <v>177</v>
      </c>
      <c r="C6" s="61" t="s">
        <v>229</v>
      </c>
      <c r="D6" s="61" t="s">
        <v>179</v>
      </c>
      <c r="E6" s="61" t="s">
        <v>230</v>
      </c>
      <c r="F6" s="61" t="s">
        <v>231</v>
      </c>
      <c r="G6" s="61" t="s">
        <v>232</v>
      </c>
      <c r="H6" s="121" t="s">
        <v>234</v>
      </c>
      <c r="I6" s="60" t="s">
        <v>235</v>
      </c>
      <c r="J6" s="60">
        <v>41</v>
      </c>
      <c r="K6" s="60" t="s">
        <v>186</v>
      </c>
      <c r="L6" s="60" t="s">
        <v>186</v>
      </c>
      <c r="M6" s="92"/>
      <c r="N6" s="93"/>
      <c r="P6" s="95"/>
    </row>
    <row r="7" spans="1:16" s="78" customFormat="1" ht="42.75">
      <c r="A7" s="120">
        <v>5</v>
      </c>
      <c r="B7" s="74" t="s">
        <v>175</v>
      </c>
      <c r="C7" s="61" t="s">
        <v>357</v>
      </c>
      <c r="D7" s="61" t="s">
        <v>179</v>
      </c>
      <c r="E7" s="61" t="s">
        <v>1155</v>
      </c>
      <c r="F7" s="61" t="s">
        <v>319</v>
      </c>
      <c r="G7" s="61" t="s">
        <v>320</v>
      </c>
      <c r="H7" s="121" t="s">
        <v>321</v>
      </c>
      <c r="I7" s="60" t="s">
        <v>322</v>
      </c>
      <c r="J7" s="60">
        <v>27</v>
      </c>
      <c r="K7" s="60" t="s">
        <v>186</v>
      </c>
      <c r="L7" s="60" t="s">
        <v>186</v>
      </c>
      <c r="M7" s="92" t="s">
        <v>759</v>
      </c>
      <c r="N7" s="93" t="s">
        <v>323</v>
      </c>
      <c r="P7" s="95"/>
    </row>
    <row r="8" spans="1:16" s="78" customFormat="1" ht="99.75">
      <c r="A8" s="120">
        <v>6</v>
      </c>
      <c r="B8" s="74" t="s">
        <v>753</v>
      </c>
      <c r="C8" s="61" t="s">
        <v>471</v>
      </c>
      <c r="D8" s="61" t="s">
        <v>179</v>
      </c>
      <c r="E8" s="61" t="s">
        <v>472</v>
      </c>
      <c r="F8" s="61" t="s">
        <v>473</v>
      </c>
      <c r="G8" s="61" t="s">
        <v>474</v>
      </c>
      <c r="H8" s="122" t="s">
        <v>475</v>
      </c>
      <c r="I8" s="60" t="s">
        <v>476</v>
      </c>
      <c r="J8" s="60">
        <v>10</v>
      </c>
      <c r="K8" s="60" t="s">
        <v>186</v>
      </c>
      <c r="L8" s="60" t="s">
        <v>186</v>
      </c>
      <c r="M8" s="92"/>
      <c r="N8" s="130" t="s">
        <v>517</v>
      </c>
      <c r="P8" s="95"/>
    </row>
    <row r="9" spans="1:16" s="78" customFormat="1">
      <c r="A9" s="120">
        <v>7</v>
      </c>
      <c r="B9" s="74" t="s">
        <v>174</v>
      </c>
      <c r="C9" s="61" t="s">
        <v>510</v>
      </c>
      <c r="D9" s="61" t="s">
        <v>179</v>
      </c>
      <c r="E9" s="61" t="s">
        <v>511</v>
      </c>
      <c r="F9" s="61" t="s">
        <v>512</v>
      </c>
      <c r="G9" s="61" t="s">
        <v>513</v>
      </c>
      <c r="H9" s="121" t="s">
        <v>514</v>
      </c>
      <c r="I9" s="61" t="s">
        <v>515</v>
      </c>
      <c r="J9" s="60">
        <v>8</v>
      </c>
      <c r="K9" s="60" t="s">
        <v>186</v>
      </c>
      <c r="L9" s="60" t="s">
        <v>186</v>
      </c>
      <c r="M9" s="92"/>
      <c r="N9" s="93" t="s">
        <v>516</v>
      </c>
      <c r="P9" s="95"/>
    </row>
    <row r="10" spans="1:16" s="20" customFormat="1">
      <c r="A10" s="70"/>
      <c r="B10" s="71" t="s">
        <v>146</v>
      </c>
      <c r="C10" s="71"/>
      <c r="D10" s="71"/>
      <c r="E10" s="71"/>
      <c r="F10" s="71"/>
      <c r="G10" s="71"/>
      <c r="H10" s="73"/>
      <c r="I10" s="71"/>
      <c r="J10" s="71"/>
      <c r="K10" s="71"/>
      <c r="L10" s="71"/>
      <c r="M10" s="71"/>
      <c r="N10" s="72"/>
    </row>
    <row r="11" spans="1:16" s="78" customFormat="1">
      <c r="A11" s="394">
        <v>8</v>
      </c>
      <c r="B11" s="396" t="s">
        <v>776</v>
      </c>
      <c r="C11" s="395" t="s">
        <v>777</v>
      </c>
      <c r="D11" s="395" t="s">
        <v>179</v>
      </c>
      <c r="E11" s="395" t="s">
        <v>537</v>
      </c>
      <c r="F11" s="395" t="s">
        <v>778</v>
      </c>
      <c r="G11" s="395" t="s">
        <v>779</v>
      </c>
      <c r="H11" s="395" t="s">
        <v>780</v>
      </c>
      <c r="I11" s="395" t="s">
        <v>781</v>
      </c>
      <c r="J11" s="394">
        <v>94</v>
      </c>
      <c r="K11" s="394">
        <v>74</v>
      </c>
      <c r="L11" s="394">
        <v>625</v>
      </c>
      <c r="M11" s="396"/>
      <c r="N11" s="397" t="s">
        <v>782</v>
      </c>
    </row>
    <row r="12" spans="1:16" s="78" customFormat="1">
      <c r="A12" s="394">
        <v>9</v>
      </c>
      <c r="B12" s="396" t="s">
        <v>1331</v>
      </c>
      <c r="C12" s="395" t="s">
        <v>536</v>
      </c>
      <c r="D12" s="395" t="s">
        <v>179</v>
      </c>
      <c r="E12" s="395" t="s">
        <v>537</v>
      </c>
      <c r="F12" s="395" t="s">
        <v>538</v>
      </c>
      <c r="G12" s="395" t="s">
        <v>539</v>
      </c>
      <c r="H12" s="395" t="s">
        <v>540</v>
      </c>
      <c r="I12" s="395" t="s">
        <v>541</v>
      </c>
      <c r="J12" s="394">
        <v>73</v>
      </c>
      <c r="K12" s="394">
        <v>60</v>
      </c>
      <c r="L12" s="394">
        <v>593</v>
      </c>
      <c r="M12" s="396"/>
      <c r="N12" s="397" t="s">
        <v>543</v>
      </c>
    </row>
    <row r="13" spans="1:16" s="78" customFormat="1">
      <c r="A13" s="394">
        <v>10</v>
      </c>
      <c r="B13" s="396" t="s">
        <v>760</v>
      </c>
      <c r="C13" s="395" t="s">
        <v>593</v>
      </c>
      <c r="D13" s="395" t="s">
        <v>179</v>
      </c>
      <c r="E13" s="395" t="s">
        <v>643</v>
      </c>
      <c r="F13" s="395" t="s">
        <v>594</v>
      </c>
      <c r="G13" s="395" t="s">
        <v>595</v>
      </c>
      <c r="H13" s="395" t="s">
        <v>596</v>
      </c>
      <c r="I13" s="395" t="s">
        <v>597</v>
      </c>
      <c r="J13" s="394">
        <v>26</v>
      </c>
      <c r="K13" s="394">
        <v>14</v>
      </c>
      <c r="L13" s="394">
        <v>99</v>
      </c>
      <c r="M13" s="396"/>
      <c r="N13" s="397" t="s">
        <v>598</v>
      </c>
    </row>
    <row r="14" spans="1:16" s="78" customFormat="1">
      <c r="A14" s="394">
        <v>11</v>
      </c>
      <c r="B14" s="396" t="s">
        <v>171</v>
      </c>
      <c r="C14" s="395" t="s">
        <v>510</v>
      </c>
      <c r="D14" s="395" t="s">
        <v>179</v>
      </c>
      <c r="E14" s="395" t="s">
        <v>643</v>
      </c>
      <c r="F14" s="395" t="s">
        <v>644</v>
      </c>
      <c r="G14" s="395" t="s">
        <v>645</v>
      </c>
      <c r="H14" s="395" t="s">
        <v>646</v>
      </c>
      <c r="I14" s="395" t="s">
        <v>647</v>
      </c>
      <c r="J14" s="394">
        <v>34</v>
      </c>
      <c r="K14" s="394">
        <v>19</v>
      </c>
      <c r="L14" s="394">
        <v>221</v>
      </c>
      <c r="M14" s="396"/>
      <c r="N14" s="397" t="s">
        <v>648</v>
      </c>
    </row>
    <row r="15" spans="1:16" s="78" customFormat="1">
      <c r="A15" s="394">
        <v>12</v>
      </c>
      <c r="B15" s="396" t="s">
        <v>172</v>
      </c>
      <c r="C15" s="395" t="s">
        <v>679</v>
      </c>
      <c r="D15" s="395" t="s">
        <v>179</v>
      </c>
      <c r="E15" s="395" t="s">
        <v>643</v>
      </c>
      <c r="F15" s="398" t="s">
        <v>680</v>
      </c>
      <c r="G15" s="395" t="s">
        <v>681</v>
      </c>
      <c r="H15" s="395"/>
      <c r="I15" s="395" t="s">
        <v>682</v>
      </c>
      <c r="J15" s="394">
        <v>23</v>
      </c>
      <c r="K15" s="394">
        <v>11</v>
      </c>
      <c r="L15" s="394">
        <v>116</v>
      </c>
      <c r="M15" s="396"/>
      <c r="N15" s="397" t="s">
        <v>683</v>
      </c>
    </row>
    <row r="16" spans="1:16" s="78" customFormat="1">
      <c r="A16" s="394">
        <v>13</v>
      </c>
      <c r="B16" s="396" t="s">
        <v>173</v>
      </c>
      <c r="C16" s="395" t="s">
        <v>705</v>
      </c>
      <c r="D16" s="395" t="s">
        <v>179</v>
      </c>
      <c r="E16" s="395" t="s">
        <v>706</v>
      </c>
      <c r="F16" s="395" t="s">
        <v>707</v>
      </c>
      <c r="G16" s="395" t="s">
        <v>708</v>
      </c>
      <c r="H16" s="395" t="s">
        <v>709</v>
      </c>
      <c r="I16" s="395" t="s">
        <v>710</v>
      </c>
      <c r="J16" s="394">
        <v>23</v>
      </c>
      <c r="K16" s="394">
        <v>0</v>
      </c>
      <c r="L16" s="394"/>
      <c r="M16" s="396"/>
      <c r="N16" s="397" t="s">
        <v>711</v>
      </c>
    </row>
  </sheetData>
  <mergeCells count="11">
    <mergeCell ref="E3:E4"/>
    <mergeCell ref="M3:M4"/>
    <mergeCell ref="C1:D1"/>
    <mergeCell ref="J1:K1"/>
    <mergeCell ref="J3:J4"/>
    <mergeCell ref="K3:K4"/>
    <mergeCell ref="C3:C4"/>
    <mergeCell ref="D3:D4"/>
    <mergeCell ref="H3:H4"/>
    <mergeCell ref="I3:I4"/>
    <mergeCell ref="L3:L4"/>
  </mergeCells>
  <pageMargins left="0.70866141732283472" right="0.70866141732283472" top="0.74803149606299213" bottom="0.74803149606299213" header="0.31496062992125984" footer="0.31496062992125984"/>
  <pageSetup paperSize="9" scale="89" pageOrder="overThenDown" orientation="landscape" r:id="rId1"/>
  <headerFooter>
    <oddHeader>&amp;LUbezpieczenie majątku i odpowiedzialności cywilnej Gminy Miejskiej Kamienna Góra.&amp;RZałącznik nr 1e do SIWZ
Zakładka nr 1 - wykaz podmiotów do ubezpieczenia</oddHeader>
    <oddFooter>&amp;RStrona &amp;P z &amp;N</oddFooter>
  </headerFooter>
  <colBreaks count="3" manualBreakCount="3">
    <brk id="5" max="15" man="1"/>
    <brk id="9" max="15" man="1"/>
    <brk id="13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E188"/>
  <sheetViews>
    <sheetView topLeftCell="A169" zoomScaleNormal="100" workbookViewId="0">
      <selection activeCell="C183" sqref="C183"/>
    </sheetView>
  </sheetViews>
  <sheetFormatPr defaultRowHeight="14.25"/>
  <cols>
    <col min="1" max="1" width="7.7109375" style="2" customWidth="1"/>
    <col min="2" max="2" width="47.5703125" style="2" customWidth="1"/>
    <col min="3" max="3" width="40.140625" style="1" customWidth="1"/>
    <col min="4" max="4" width="19.28515625" style="2" customWidth="1"/>
    <col min="5" max="5" width="14.85546875" style="157" hidden="1" customWidth="1"/>
    <col min="6" max="6" width="22.140625" style="261" customWidth="1"/>
    <col min="7" max="7" width="20.5703125" style="2" customWidth="1"/>
    <col min="8" max="9" width="15.140625" style="157" customWidth="1"/>
    <col min="10" max="10" width="13.42578125" style="157" customWidth="1"/>
    <col min="11" max="11" width="21" style="19" customWidth="1"/>
    <col min="12" max="12" width="14.140625" style="19" customWidth="1"/>
    <col min="13" max="13" width="12.140625" style="19" customWidth="1"/>
    <col min="14" max="14" width="13.7109375" style="19" customWidth="1"/>
    <col min="15" max="15" width="19.140625" style="19" customWidth="1"/>
    <col min="16" max="19" width="26" style="2" customWidth="1"/>
    <col min="20" max="20" width="17.5703125" style="2" customWidth="1"/>
    <col min="21" max="21" width="17.28515625" style="2" customWidth="1"/>
    <col min="22" max="22" width="56.5703125" style="2" customWidth="1"/>
    <col min="23" max="23" width="19.28515625" style="2" customWidth="1"/>
    <col min="24" max="25" width="17.28515625" style="2" customWidth="1"/>
    <col min="26" max="26" width="24.5703125" style="2" customWidth="1"/>
    <col min="27" max="27" width="48.5703125" style="19" customWidth="1"/>
    <col min="28" max="28" width="24.5703125" style="2" customWidth="1"/>
    <col min="29" max="34" width="16.85546875" style="2" customWidth="1"/>
    <col min="35" max="37" width="20.42578125" style="2" customWidth="1"/>
    <col min="38" max="38" width="15.7109375" style="2" customWidth="1"/>
    <col min="39" max="39" width="17.28515625" style="2" customWidth="1"/>
    <col min="40" max="40" width="17.28515625" style="19" customWidth="1"/>
    <col min="41" max="41" width="18.85546875" style="19" customWidth="1"/>
    <col min="42" max="45" width="17.28515625" style="19" customWidth="1"/>
    <col min="46" max="46" width="19" style="19" customWidth="1"/>
    <col min="47" max="53" width="17.28515625" style="19" customWidth="1"/>
    <col min="54" max="54" width="21.7109375" style="2" customWidth="1"/>
    <col min="55" max="56" width="31.85546875" style="2" customWidth="1"/>
    <col min="57" max="57" width="22" style="2" customWidth="1"/>
    <col min="58" max="58" width="20.28515625" style="2" customWidth="1"/>
    <col min="59" max="59" width="23.5703125" style="2" customWidth="1"/>
    <col min="60" max="60" width="20.140625" style="2" customWidth="1"/>
    <col min="61" max="61" width="21" style="2" customWidth="1"/>
    <col min="62" max="62" width="14.85546875" style="2" customWidth="1"/>
    <col min="63" max="63" width="24.28515625" style="2" customWidth="1"/>
    <col min="64" max="64" width="23.28515625" style="2" customWidth="1"/>
    <col min="65" max="65" width="15.28515625" style="2" customWidth="1"/>
    <col min="66" max="66" width="19.42578125" style="2" customWidth="1"/>
    <col min="67" max="67" width="21.5703125" style="2" customWidth="1"/>
    <col min="68" max="69" width="19.5703125" style="2" customWidth="1"/>
    <col min="70" max="74" width="15.140625" style="2" customWidth="1"/>
    <col min="75" max="77" width="23.42578125" style="2" customWidth="1"/>
    <col min="78" max="78" width="19.140625" style="2" customWidth="1"/>
    <col min="79" max="79" width="39.85546875" style="2" customWidth="1"/>
    <col min="80" max="80" width="27.85546875" style="2" customWidth="1"/>
    <col min="81" max="82" width="19.140625" style="2" customWidth="1"/>
    <col min="83" max="83" width="31" style="2" customWidth="1"/>
    <col min="84" max="16384" width="9.140625" style="2"/>
  </cols>
  <sheetData>
    <row r="1" spans="1:83" s="22" customFormat="1" ht="16.5" customHeight="1">
      <c r="A1" s="77" t="s">
        <v>135</v>
      </c>
      <c r="B1" s="76" t="s">
        <v>909</v>
      </c>
      <c r="C1" s="197"/>
      <c r="D1" s="21"/>
      <c r="E1" s="35"/>
      <c r="F1" s="269"/>
      <c r="G1" s="21"/>
      <c r="H1" s="35"/>
      <c r="I1" s="35"/>
      <c r="J1" s="35"/>
      <c r="K1" s="21"/>
      <c r="L1" s="21"/>
      <c r="M1" s="21"/>
      <c r="N1" s="21"/>
      <c r="O1" s="21"/>
      <c r="P1" s="21"/>
      <c r="Q1" s="21"/>
      <c r="R1" s="21"/>
    </row>
    <row r="2" spans="1:83" s="23" customFormat="1" ht="15.75" customHeight="1">
      <c r="A2" s="355" t="s">
        <v>0</v>
      </c>
      <c r="B2" s="355" t="s">
        <v>41</v>
      </c>
      <c r="C2" s="355" t="s">
        <v>23</v>
      </c>
      <c r="D2" s="355" t="s">
        <v>93</v>
      </c>
      <c r="E2" s="356" t="s">
        <v>775</v>
      </c>
      <c r="F2" s="356" t="s">
        <v>1336</v>
      </c>
      <c r="G2" s="356" t="s">
        <v>1337</v>
      </c>
      <c r="H2" s="355" t="s">
        <v>42</v>
      </c>
      <c r="I2" s="355" t="s">
        <v>43</v>
      </c>
      <c r="J2" s="355" t="s">
        <v>44</v>
      </c>
      <c r="K2" s="355" t="s">
        <v>142</v>
      </c>
      <c r="L2" s="355" t="s">
        <v>45</v>
      </c>
      <c r="M2" s="355"/>
      <c r="N2" s="355"/>
      <c r="O2" s="355"/>
      <c r="P2" s="355" t="s">
        <v>46</v>
      </c>
      <c r="Q2" s="355"/>
      <c r="R2" s="355"/>
      <c r="S2" s="355"/>
      <c r="T2" s="355" t="s">
        <v>47</v>
      </c>
      <c r="U2" s="355" t="s">
        <v>48</v>
      </c>
      <c r="V2" s="355" t="s">
        <v>143</v>
      </c>
      <c r="W2" s="355" t="s">
        <v>49</v>
      </c>
      <c r="X2" s="355" t="s">
        <v>50</v>
      </c>
      <c r="Y2" s="355" t="s">
        <v>52</v>
      </c>
      <c r="Z2" s="355" t="s">
        <v>104</v>
      </c>
      <c r="AA2" s="355" t="s">
        <v>66</v>
      </c>
      <c r="AB2" s="352" t="s">
        <v>51</v>
      </c>
      <c r="AC2" s="352" t="s">
        <v>110</v>
      </c>
      <c r="AD2" s="352"/>
      <c r="AE2" s="352"/>
      <c r="AF2" s="352"/>
      <c r="AG2" s="352"/>
      <c r="AH2" s="352"/>
      <c r="AI2" s="352" t="s">
        <v>107</v>
      </c>
      <c r="AJ2" s="352"/>
      <c r="AK2" s="352"/>
      <c r="AL2" s="352" t="s">
        <v>53</v>
      </c>
      <c r="AM2" s="352"/>
      <c r="AN2" s="352" t="s">
        <v>54</v>
      </c>
      <c r="AO2" s="352"/>
      <c r="AP2" s="352" t="s">
        <v>119</v>
      </c>
      <c r="AQ2" s="352"/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3" t="s">
        <v>4</v>
      </c>
      <c r="BC2" s="353"/>
      <c r="BD2" s="353"/>
      <c r="BE2" s="353"/>
      <c r="BF2" s="353"/>
      <c r="BG2" s="353"/>
      <c r="BH2" s="353"/>
      <c r="BI2" s="353"/>
      <c r="BJ2" s="353"/>
      <c r="BK2" s="353"/>
      <c r="BL2" s="353"/>
      <c r="BM2" s="353"/>
      <c r="BN2" s="353"/>
      <c r="BO2" s="353"/>
      <c r="BP2" s="354" t="s">
        <v>55</v>
      </c>
      <c r="BQ2" s="354"/>
      <c r="BR2" s="354"/>
      <c r="BS2" s="354"/>
      <c r="BT2" s="354"/>
      <c r="BU2" s="354"/>
      <c r="BV2" s="354"/>
      <c r="BW2" s="354"/>
      <c r="BX2" s="354"/>
      <c r="BY2" s="354"/>
      <c r="BZ2" s="354"/>
      <c r="CA2" s="354"/>
      <c r="CB2" s="354"/>
      <c r="CC2" s="354"/>
      <c r="CD2" s="354"/>
      <c r="CE2" s="354"/>
    </row>
    <row r="3" spans="1:83" s="24" customFormat="1" ht="77.25" thickBot="1">
      <c r="A3" s="358"/>
      <c r="B3" s="358"/>
      <c r="C3" s="358"/>
      <c r="D3" s="358"/>
      <c r="E3" s="361"/>
      <c r="F3" s="361"/>
      <c r="G3" s="361"/>
      <c r="H3" s="358"/>
      <c r="I3" s="358"/>
      <c r="J3" s="358"/>
      <c r="K3" s="358"/>
      <c r="L3" s="335" t="s">
        <v>56</v>
      </c>
      <c r="M3" s="335" t="s">
        <v>57</v>
      </c>
      <c r="N3" s="335" t="s">
        <v>58</v>
      </c>
      <c r="O3" s="335" t="s">
        <v>59</v>
      </c>
      <c r="P3" s="335" t="s">
        <v>60</v>
      </c>
      <c r="Q3" s="335" t="s">
        <v>61</v>
      </c>
      <c r="R3" s="335" t="s">
        <v>62</v>
      </c>
      <c r="S3" s="335" t="s">
        <v>63</v>
      </c>
      <c r="T3" s="358"/>
      <c r="U3" s="358"/>
      <c r="V3" s="358"/>
      <c r="W3" s="358"/>
      <c r="X3" s="358"/>
      <c r="Y3" s="358"/>
      <c r="Z3" s="358"/>
      <c r="AA3" s="358"/>
      <c r="AB3" s="357"/>
      <c r="AC3" s="138" t="s">
        <v>24</v>
      </c>
      <c r="AD3" s="138" t="s">
        <v>108</v>
      </c>
      <c r="AE3" s="138" t="s">
        <v>109</v>
      </c>
      <c r="AF3" s="138" t="s">
        <v>64</v>
      </c>
      <c r="AG3" s="138" t="s">
        <v>65</v>
      </c>
      <c r="AH3" s="138" t="s">
        <v>66</v>
      </c>
      <c r="AI3" s="138" t="s">
        <v>67</v>
      </c>
      <c r="AJ3" s="138" t="s">
        <v>26</v>
      </c>
      <c r="AK3" s="138" t="s">
        <v>66</v>
      </c>
      <c r="AL3" s="138" t="s">
        <v>25</v>
      </c>
      <c r="AM3" s="138" t="s">
        <v>66</v>
      </c>
      <c r="AN3" s="138" t="s">
        <v>68</v>
      </c>
      <c r="AO3" s="138" t="s">
        <v>69</v>
      </c>
      <c r="AP3" s="138" t="s">
        <v>70</v>
      </c>
      <c r="AQ3" s="138" t="s">
        <v>71</v>
      </c>
      <c r="AR3" s="138" t="s">
        <v>72</v>
      </c>
      <c r="AS3" s="138" t="s">
        <v>73</v>
      </c>
      <c r="AT3" s="138" t="s">
        <v>74</v>
      </c>
      <c r="AU3" s="138" t="s">
        <v>75</v>
      </c>
      <c r="AV3" s="138" t="s">
        <v>76</v>
      </c>
      <c r="AW3" s="138" t="s">
        <v>120</v>
      </c>
      <c r="AX3" s="138" t="s">
        <v>77</v>
      </c>
      <c r="AY3" s="138" t="s">
        <v>78</v>
      </c>
      <c r="AZ3" s="138" t="s">
        <v>79</v>
      </c>
      <c r="BA3" s="138" t="s">
        <v>111</v>
      </c>
      <c r="BB3" s="102" t="s">
        <v>80</v>
      </c>
      <c r="BC3" s="102" t="s">
        <v>81</v>
      </c>
      <c r="BD3" s="102" t="s">
        <v>82</v>
      </c>
      <c r="BE3" s="102" t="s">
        <v>83</v>
      </c>
      <c r="BF3" s="102" t="s">
        <v>84</v>
      </c>
      <c r="BG3" s="102" t="s">
        <v>105</v>
      </c>
      <c r="BH3" s="102" t="s">
        <v>94</v>
      </c>
      <c r="BI3" s="102" t="s">
        <v>95</v>
      </c>
      <c r="BJ3" s="102" t="s">
        <v>16</v>
      </c>
      <c r="BK3" s="102" t="s">
        <v>17</v>
      </c>
      <c r="BL3" s="102" t="s">
        <v>18</v>
      </c>
      <c r="BM3" s="102" t="s">
        <v>85</v>
      </c>
      <c r="BN3" s="102" t="s">
        <v>19</v>
      </c>
      <c r="BO3" s="102" t="s">
        <v>20</v>
      </c>
      <c r="BP3" s="103" t="s">
        <v>21</v>
      </c>
      <c r="BQ3" s="103" t="s">
        <v>14</v>
      </c>
      <c r="BR3" s="103" t="s">
        <v>96</v>
      </c>
      <c r="BS3" s="103" t="s">
        <v>97</v>
      </c>
      <c r="BT3" s="103" t="s">
        <v>98</v>
      </c>
      <c r="BU3" s="103" t="s">
        <v>99</v>
      </c>
      <c r="BV3" s="103" t="s">
        <v>100</v>
      </c>
      <c r="BW3" s="103" t="s">
        <v>86</v>
      </c>
      <c r="BX3" s="103" t="s">
        <v>87</v>
      </c>
      <c r="BY3" s="103" t="s">
        <v>88</v>
      </c>
      <c r="BZ3" s="103" t="s">
        <v>101</v>
      </c>
      <c r="CA3" s="103" t="s">
        <v>89</v>
      </c>
      <c r="CB3" s="103" t="s">
        <v>106</v>
      </c>
      <c r="CC3" s="103" t="s">
        <v>90</v>
      </c>
      <c r="CD3" s="103" t="s">
        <v>91</v>
      </c>
      <c r="CE3" s="103" t="s">
        <v>20</v>
      </c>
    </row>
    <row r="4" spans="1:83" s="158" customFormat="1" ht="39" thickTop="1">
      <c r="A4" s="365">
        <v>1</v>
      </c>
      <c r="B4" s="274" t="s">
        <v>1338</v>
      </c>
      <c r="C4" s="274" t="s">
        <v>910</v>
      </c>
      <c r="D4" s="280" t="s">
        <v>911</v>
      </c>
      <c r="E4" s="280" t="s">
        <v>785</v>
      </c>
      <c r="F4" s="366">
        <v>14707679.999999998</v>
      </c>
      <c r="G4" s="303" t="s">
        <v>102</v>
      </c>
      <c r="H4" s="304">
        <v>2262.7199999999998</v>
      </c>
      <c r="I4" s="304">
        <v>622.82000000000005</v>
      </c>
      <c r="J4" s="305">
        <v>1905</v>
      </c>
      <c r="K4" s="305" t="s">
        <v>912</v>
      </c>
      <c r="L4" s="305" t="s">
        <v>913</v>
      </c>
      <c r="M4" s="305" t="s">
        <v>240</v>
      </c>
      <c r="N4" s="281" t="s">
        <v>241</v>
      </c>
      <c r="O4" s="281" t="s">
        <v>241</v>
      </c>
      <c r="P4" s="280" t="s">
        <v>698</v>
      </c>
      <c r="Q4" s="280" t="s">
        <v>915</v>
      </c>
      <c r="R4" s="280" t="s">
        <v>916</v>
      </c>
      <c r="S4" s="280" t="s">
        <v>917</v>
      </c>
      <c r="T4" s="281" t="s">
        <v>249</v>
      </c>
      <c r="U4" s="280" t="s">
        <v>914</v>
      </c>
      <c r="V4" s="280"/>
      <c r="W4" s="281" t="s">
        <v>241</v>
      </c>
      <c r="X4" s="281" t="s">
        <v>241</v>
      </c>
      <c r="Y4" s="281" t="s">
        <v>241</v>
      </c>
      <c r="Z4" s="281" t="s">
        <v>241</v>
      </c>
      <c r="AA4" s="307"/>
      <c r="AB4" s="281" t="s">
        <v>241</v>
      </c>
      <c r="AC4" s="281" t="s">
        <v>241</v>
      </c>
      <c r="AD4" s="281"/>
      <c r="AE4" s="281"/>
      <c r="AF4" s="281"/>
      <c r="AG4" s="281" t="s">
        <v>249</v>
      </c>
      <c r="AH4" s="281"/>
      <c r="AI4" s="281"/>
      <c r="AJ4" s="281"/>
      <c r="AK4" s="281"/>
      <c r="AL4" s="281"/>
      <c r="AM4" s="281"/>
      <c r="AN4" s="281" t="s">
        <v>246</v>
      </c>
      <c r="AO4" s="281" t="s">
        <v>491</v>
      </c>
      <c r="AP4" s="281"/>
      <c r="AQ4" s="281"/>
      <c r="AR4" s="281"/>
      <c r="AS4" s="281"/>
      <c r="AT4" s="281"/>
      <c r="AU4" s="281"/>
      <c r="AV4" s="281"/>
      <c r="AW4" s="281"/>
      <c r="AX4" s="281"/>
      <c r="AY4" s="281"/>
      <c r="AZ4" s="281"/>
      <c r="BA4" s="281"/>
      <c r="BB4" s="281" t="s">
        <v>241</v>
      </c>
      <c r="BC4" s="281" t="s">
        <v>241</v>
      </c>
      <c r="BD4" s="281" t="s">
        <v>241</v>
      </c>
      <c r="BE4" s="281" t="s">
        <v>241</v>
      </c>
      <c r="BF4" s="281" t="s">
        <v>249</v>
      </c>
      <c r="BG4" s="281"/>
      <c r="BH4" s="280" t="s">
        <v>918</v>
      </c>
      <c r="BI4" s="280"/>
      <c r="BJ4" s="281" t="s">
        <v>241</v>
      </c>
      <c r="BK4" s="281" t="s">
        <v>241</v>
      </c>
      <c r="BL4" s="281" t="s">
        <v>496</v>
      </c>
      <c r="BM4" s="281" t="s">
        <v>241</v>
      </c>
      <c r="BN4" s="281" t="s">
        <v>241</v>
      </c>
      <c r="BO4" s="281"/>
      <c r="BP4" s="281" t="s">
        <v>241</v>
      </c>
      <c r="BQ4" s="307" t="s">
        <v>241</v>
      </c>
      <c r="BR4" s="280" t="s">
        <v>919</v>
      </c>
      <c r="BS4" s="280"/>
      <c r="BT4" s="280" t="s">
        <v>240</v>
      </c>
      <c r="BU4" s="280" t="s">
        <v>240</v>
      </c>
      <c r="BV4" s="280"/>
      <c r="BW4" s="307" t="s">
        <v>494</v>
      </c>
      <c r="BX4" s="307" t="s">
        <v>494</v>
      </c>
      <c r="BY4" s="307" t="s">
        <v>494</v>
      </c>
      <c r="BZ4" s="305" t="s">
        <v>436</v>
      </c>
      <c r="CA4" s="307" t="s">
        <v>241</v>
      </c>
      <c r="CB4" s="307" t="s">
        <v>246</v>
      </c>
      <c r="CC4" s="307" t="s">
        <v>241</v>
      </c>
      <c r="CD4" s="307" t="s">
        <v>241</v>
      </c>
      <c r="CE4" s="307"/>
    </row>
    <row r="5" spans="1:83" s="158" customFormat="1" ht="25.5">
      <c r="A5" s="209">
        <v>2</v>
      </c>
      <c r="B5" s="28" t="s">
        <v>1156</v>
      </c>
      <c r="C5" s="28" t="s">
        <v>1157</v>
      </c>
      <c r="D5" s="175" t="s">
        <v>911</v>
      </c>
      <c r="E5" s="175" t="s">
        <v>785</v>
      </c>
      <c r="F5" s="367">
        <v>671021.49</v>
      </c>
      <c r="G5" s="210" t="s">
        <v>92</v>
      </c>
      <c r="H5" s="26">
        <v>85.06</v>
      </c>
      <c r="I5" s="26"/>
      <c r="J5" s="27">
        <v>2018</v>
      </c>
      <c r="K5" s="27" t="s">
        <v>912</v>
      </c>
      <c r="L5" s="27">
        <v>1</v>
      </c>
      <c r="M5" s="27">
        <v>0</v>
      </c>
      <c r="N5" s="16" t="s">
        <v>246</v>
      </c>
      <c r="O5" s="16" t="s">
        <v>246</v>
      </c>
      <c r="P5" s="175" t="s">
        <v>1158</v>
      </c>
      <c r="Q5" s="175" t="s">
        <v>1159</v>
      </c>
      <c r="R5" s="175" t="s">
        <v>416</v>
      </c>
      <c r="S5" s="175" t="s">
        <v>1160</v>
      </c>
      <c r="T5" s="16" t="s">
        <v>246</v>
      </c>
      <c r="U5" s="175" t="s">
        <v>1161</v>
      </c>
      <c r="V5" s="175" t="s">
        <v>186</v>
      </c>
      <c r="W5" s="16" t="s">
        <v>246</v>
      </c>
      <c r="X5" s="16" t="s">
        <v>241</v>
      </c>
      <c r="Y5" s="16" t="s">
        <v>241</v>
      </c>
      <c r="Z5" s="16" t="s">
        <v>241</v>
      </c>
      <c r="AA5" s="8"/>
      <c r="AB5" s="281" t="s">
        <v>246</v>
      </c>
      <c r="AC5" s="281" t="s">
        <v>241</v>
      </c>
      <c r="AD5" s="281"/>
      <c r="AE5" s="281"/>
      <c r="AF5" s="281"/>
      <c r="AG5" s="281" t="s">
        <v>246</v>
      </c>
      <c r="AH5" s="281"/>
      <c r="AI5" s="281" t="s">
        <v>246</v>
      </c>
      <c r="AJ5" s="281" t="s">
        <v>1162</v>
      </c>
      <c r="AK5" s="281"/>
      <c r="AL5" s="281" t="s">
        <v>246</v>
      </c>
      <c r="AM5" s="281"/>
      <c r="AN5" s="281" t="s">
        <v>246</v>
      </c>
      <c r="AO5" s="281" t="s">
        <v>1163</v>
      </c>
      <c r="AP5" s="281"/>
      <c r="AQ5" s="281"/>
      <c r="AR5" s="281"/>
      <c r="AS5" s="281"/>
      <c r="AT5" s="281"/>
      <c r="AU5" s="281"/>
      <c r="AV5" s="281"/>
      <c r="AW5" s="281"/>
      <c r="AX5" s="281"/>
      <c r="AY5" s="281"/>
      <c r="AZ5" s="281"/>
      <c r="BA5" s="281"/>
      <c r="BB5" s="281" t="s">
        <v>241</v>
      </c>
      <c r="BC5" s="281" t="s">
        <v>241</v>
      </c>
      <c r="BD5" s="281" t="s">
        <v>246</v>
      </c>
      <c r="BE5" s="281" t="s">
        <v>241</v>
      </c>
      <c r="BF5" s="281" t="s">
        <v>246</v>
      </c>
      <c r="BG5" s="281" t="s">
        <v>246</v>
      </c>
      <c r="BH5" s="280" t="s">
        <v>246</v>
      </c>
      <c r="BI5" s="280" t="s">
        <v>246</v>
      </c>
      <c r="BJ5" s="281" t="s">
        <v>246</v>
      </c>
      <c r="BK5" s="281" t="s">
        <v>246</v>
      </c>
      <c r="BL5" s="281" t="s">
        <v>250</v>
      </c>
      <c r="BM5" s="281" t="s">
        <v>241</v>
      </c>
      <c r="BN5" s="281" t="s">
        <v>241</v>
      </c>
      <c r="BO5" s="281"/>
      <c r="BP5" s="281"/>
      <c r="BQ5" s="307" t="s">
        <v>241</v>
      </c>
      <c r="BR5" s="280"/>
      <c r="BS5" s="280"/>
      <c r="BT5" s="280"/>
      <c r="BU5" s="280"/>
      <c r="BV5" s="280"/>
      <c r="BW5" s="307"/>
      <c r="BX5" s="307"/>
      <c r="BY5" s="307"/>
      <c r="BZ5" s="305"/>
      <c r="CA5" s="307"/>
      <c r="CB5" s="307"/>
      <c r="CC5" s="307" t="s">
        <v>241</v>
      </c>
      <c r="CD5" s="307"/>
      <c r="CE5" s="307"/>
    </row>
    <row r="6" spans="1:83" s="158" customFormat="1" ht="26.25" thickBot="1">
      <c r="A6" s="316">
        <v>3</v>
      </c>
      <c r="B6" s="296" t="s">
        <v>1164</v>
      </c>
      <c r="C6" s="296" t="s">
        <v>1165</v>
      </c>
      <c r="D6" s="308" t="s">
        <v>911</v>
      </c>
      <c r="E6" s="308" t="s">
        <v>785</v>
      </c>
      <c r="F6" s="368">
        <v>319319.46000000002</v>
      </c>
      <c r="G6" s="309" t="s">
        <v>92</v>
      </c>
      <c r="H6" s="310">
        <v>72</v>
      </c>
      <c r="I6" s="310"/>
      <c r="J6" s="311">
        <v>2018</v>
      </c>
      <c r="K6" s="311" t="s">
        <v>912</v>
      </c>
      <c r="L6" s="311">
        <v>1</v>
      </c>
      <c r="M6" s="311">
        <v>0</v>
      </c>
      <c r="N6" s="313" t="s">
        <v>246</v>
      </c>
      <c r="O6" s="313" t="s">
        <v>246</v>
      </c>
      <c r="P6" s="308" t="s">
        <v>1158</v>
      </c>
      <c r="Q6" s="308" t="s">
        <v>422</v>
      </c>
      <c r="R6" s="308" t="s">
        <v>244</v>
      </c>
      <c r="S6" s="308" t="s">
        <v>1166</v>
      </c>
      <c r="T6" s="313" t="s">
        <v>246</v>
      </c>
      <c r="U6" s="308" t="s">
        <v>1167</v>
      </c>
      <c r="V6" s="308" t="s">
        <v>186</v>
      </c>
      <c r="W6" s="313" t="s">
        <v>246</v>
      </c>
      <c r="X6" s="313" t="s">
        <v>241</v>
      </c>
      <c r="Y6" s="313" t="s">
        <v>241</v>
      </c>
      <c r="Z6" s="313" t="s">
        <v>241</v>
      </c>
      <c r="AA6" s="314"/>
      <c r="AB6" s="281" t="s">
        <v>246</v>
      </c>
      <c r="AC6" s="281" t="s">
        <v>241</v>
      </c>
      <c r="AD6" s="281"/>
      <c r="AE6" s="281"/>
      <c r="AF6" s="281"/>
      <c r="AG6" s="281" t="s">
        <v>246</v>
      </c>
      <c r="AH6" s="281"/>
      <c r="AI6" s="281" t="s">
        <v>246</v>
      </c>
      <c r="AJ6" s="281" t="s">
        <v>1162</v>
      </c>
      <c r="AK6" s="281"/>
      <c r="AL6" s="281" t="s">
        <v>246</v>
      </c>
      <c r="AM6" s="281"/>
      <c r="AN6" s="281" t="s">
        <v>246</v>
      </c>
      <c r="AO6" s="281" t="s">
        <v>1163</v>
      </c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1" t="s">
        <v>241</v>
      </c>
      <c r="BC6" s="281" t="s">
        <v>241</v>
      </c>
      <c r="BD6" s="281" t="s">
        <v>246</v>
      </c>
      <c r="BE6" s="281" t="s">
        <v>241</v>
      </c>
      <c r="BF6" s="281" t="s">
        <v>246</v>
      </c>
      <c r="BG6" s="281" t="s">
        <v>246</v>
      </c>
      <c r="BH6" s="280" t="s">
        <v>246</v>
      </c>
      <c r="BI6" s="280" t="s">
        <v>246</v>
      </c>
      <c r="BJ6" s="281" t="s">
        <v>246</v>
      </c>
      <c r="BK6" s="281" t="s">
        <v>246</v>
      </c>
      <c r="BL6" s="281" t="s">
        <v>250</v>
      </c>
      <c r="BM6" s="281" t="s">
        <v>241</v>
      </c>
      <c r="BN6" s="281" t="s">
        <v>241</v>
      </c>
      <c r="BO6" s="281"/>
      <c r="BP6" s="281"/>
      <c r="BQ6" s="307" t="s">
        <v>241</v>
      </c>
      <c r="BR6" s="280"/>
      <c r="BS6" s="280"/>
      <c r="BT6" s="280"/>
      <c r="BU6" s="280"/>
      <c r="BV6" s="280"/>
      <c r="BW6" s="307"/>
      <c r="BX6" s="307"/>
      <c r="BY6" s="307"/>
      <c r="BZ6" s="305"/>
      <c r="CA6" s="307"/>
      <c r="CB6" s="307"/>
      <c r="CC6" s="307" t="s">
        <v>241</v>
      </c>
      <c r="CD6" s="307"/>
      <c r="CE6" s="307"/>
    </row>
    <row r="7" spans="1:83" s="158" customFormat="1" ht="25.5">
      <c r="A7" s="365">
        <v>4</v>
      </c>
      <c r="B7" s="274" t="s">
        <v>1168</v>
      </c>
      <c r="C7" s="274" t="s">
        <v>1169</v>
      </c>
      <c r="D7" s="280" t="s">
        <v>911</v>
      </c>
      <c r="E7" s="280" t="s">
        <v>807</v>
      </c>
      <c r="F7" s="366">
        <v>381495.61</v>
      </c>
      <c r="G7" s="303" t="s">
        <v>92</v>
      </c>
      <c r="H7" s="304"/>
      <c r="I7" s="304"/>
      <c r="J7" s="305">
        <v>2018</v>
      </c>
      <c r="K7" s="305" t="s">
        <v>912</v>
      </c>
      <c r="L7" s="305">
        <v>0</v>
      </c>
      <c r="M7" s="305">
        <v>0</v>
      </c>
      <c r="N7" s="281" t="s">
        <v>246</v>
      </c>
      <c r="O7" s="281" t="s">
        <v>246</v>
      </c>
      <c r="P7" s="280" t="s">
        <v>186</v>
      </c>
      <c r="Q7" s="280" t="s">
        <v>186</v>
      </c>
      <c r="R7" s="280" t="s">
        <v>416</v>
      </c>
      <c r="S7" s="280" t="s">
        <v>1160</v>
      </c>
      <c r="T7" s="281" t="s">
        <v>246</v>
      </c>
      <c r="U7" s="280" t="s">
        <v>186</v>
      </c>
      <c r="V7" s="280" t="s">
        <v>186</v>
      </c>
      <c r="W7" s="281" t="s">
        <v>246</v>
      </c>
      <c r="X7" s="281" t="s">
        <v>241</v>
      </c>
      <c r="Y7" s="281" t="s">
        <v>241</v>
      </c>
      <c r="Z7" s="281" t="s">
        <v>241</v>
      </c>
      <c r="AA7" s="307"/>
      <c r="AB7" s="281" t="s">
        <v>246</v>
      </c>
      <c r="AC7" s="281" t="s">
        <v>241</v>
      </c>
      <c r="AD7" s="281"/>
      <c r="AE7" s="281"/>
      <c r="AF7" s="281"/>
      <c r="AG7" s="281" t="s">
        <v>246</v>
      </c>
      <c r="AH7" s="281"/>
      <c r="AI7" s="281" t="s">
        <v>246</v>
      </c>
      <c r="AJ7" s="281" t="s">
        <v>1162</v>
      </c>
      <c r="AK7" s="281"/>
      <c r="AL7" s="281" t="s">
        <v>246</v>
      </c>
      <c r="AM7" s="281"/>
      <c r="AN7" s="281" t="s">
        <v>246</v>
      </c>
      <c r="AO7" s="281" t="s">
        <v>1163</v>
      </c>
      <c r="AP7" s="281"/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BB7" s="281" t="s">
        <v>241</v>
      </c>
      <c r="BC7" s="281" t="s">
        <v>186</v>
      </c>
      <c r="BD7" s="281" t="s">
        <v>186</v>
      </c>
      <c r="BE7" s="281" t="s">
        <v>186</v>
      </c>
      <c r="BF7" s="281" t="s">
        <v>186</v>
      </c>
      <c r="BG7" s="281" t="s">
        <v>186</v>
      </c>
      <c r="BH7" s="280" t="s">
        <v>246</v>
      </c>
      <c r="BI7" s="280" t="s">
        <v>246</v>
      </c>
      <c r="BJ7" s="281" t="s">
        <v>246</v>
      </c>
      <c r="BK7" s="281" t="s">
        <v>246</v>
      </c>
      <c r="BL7" s="281" t="s">
        <v>250</v>
      </c>
      <c r="BM7" s="281" t="s">
        <v>241</v>
      </c>
      <c r="BN7" s="281" t="s">
        <v>241</v>
      </c>
      <c r="BO7" s="281"/>
      <c r="BP7" s="281"/>
      <c r="BQ7" s="307" t="s">
        <v>241</v>
      </c>
      <c r="BR7" s="280"/>
      <c r="BS7" s="280"/>
      <c r="BT7" s="280"/>
      <c r="BU7" s="280"/>
      <c r="BV7" s="280"/>
      <c r="BW7" s="307"/>
      <c r="BX7" s="307"/>
      <c r="BY7" s="307"/>
      <c r="BZ7" s="305"/>
      <c r="CA7" s="307"/>
      <c r="CB7" s="307"/>
      <c r="CC7" s="307" t="s">
        <v>241</v>
      </c>
      <c r="CD7" s="307"/>
      <c r="CE7" s="307"/>
    </row>
    <row r="8" spans="1:83" s="159" customFormat="1" ht="12.75">
      <c r="A8" s="209">
        <v>5</v>
      </c>
      <c r="B8" s="28" t="s">
        <v>695</v>
      </c>
      <c r="C8" s="28" t="s">
        <v>1305</v>
      </c>
      <c r="D8" s="177"/>
      <c r="E8" s="177" t="s">
        <v>807</v>
      </c>
      <c r="F8" s="369">
        <v>13062.55</v>
      </c>
      <c r="G8" s="339" t="s">
        <v>190</v>
      </c>
      <c r="H8" s="336"/>
      <c r="I8" s="336"/>
      <c r="J8" s="32"/>
      <c r="K8" s="32"/>
      <c r="L8" s="32"/>
      <c r="M8" s="32"/>
      <c r="N8" s="4"/>
      <c r="O8" s="4"/>
      <c r="P8" s="177"/>
      <c r="Q8" s="177"/>
      <c r="R8" s="177"/>
      <c r="S8" s="177"/>
      <c r="T8" s="4"/>
      <c r="U8" s="177"/>
      <c r="V8" s="177"/>
      <c r="W8" s="4"/>
      <c r="X8" s="4"/>
      <c r="Y8" s="4"/>
      <c r="Z8" s="4"/>
      <c r="AA8" s="52" t="s">
        <v>1170</v>
      </c>
      <c r="AB8" s="370"/>
      <c r="AC8" s="370"/>
      <c r="AD8" s="370"/>
      <c r="AE8" s="370"/>
      <c r="AF8" s="370"/>
      <c r="AG8" s="370"/>
      <c r="AH8" s="370"/>
      <c r="AI8" s="370"/>
      <c r="AJ8" s="370"/>
      <c r="AK8" s="370"/>
      <c r="AL8" s="370"/>
      <c r="AM8" s="370"/>
      <c r="AN8" s="370"/>
      <c r="AO8" s="370"/>
      <c r="AP8" s="370"/>
      <c r="AQ8" s="370"/>
      <c r="AR8" s="370"/>
      <c r="AS8" s="370"/>
      <c r="AT8" s="370"/>
      <c r="AU8" s="370"/>
      <c r="AV8" s="370"/>
      <c r="AW8" s="370"/>
      <c r="AX8" s="370"/>
      <c r="AY8" s="370"/>
      <c r="AZ8" s="370"/>
      <c r="BA8" s="370"/>
      <c r="BB8" s="370"/>
      <c r="BC8" s="370"/>
      <c r="BD8" s="370"/>
      <c r="BE8" s="370"/>
      <c r="BF8" s="370"/>
      <c r="BG8" s="370"/>
      <c r="BH8" s="371"/>
      <c r="BI8" s="371"/>
      <c r="BJ8" s="370"/>
      <c r="BK8" s="370"/>
      <c r="BL8" s="370"/>
      <c r="BM8" s="370"/>
      <c r="BN8" s="370"/>
      <c r="BO8" s="370"/>
      <c r="BP8" s="370"/>
      <c r="BQ8" s="372"/>
      <c r="BR8" s="371"/>
      <c r="BS8" s="371"/>
      <c r="BT8" s="371"/>
      <c r="BU8" s="371"/>
      <c r="BV8" s="371"/>
      <c r="BW8" s="372"/>
      <c r="BX8" s="372"/>
      <c r="BY8" s="372"/>
      <c r="BZ8" s="373"/>
      <c r="CA8" s="372"/>
      <c r="CB8" s="372"/>
      <c r="CC8" s="372"/>
      <c r="CD8" s="372"/>
      <c r="CE8" s="372"/>
    </row>
    <row r="9" spans="1:83" s="159" customFormat="1" ht="12.75">
      <c r="A9" s="209">
        <v>6</v>
      </c>
      <c r="B9" s="28" t="s">
        <v>695</v>
      </c>
      <c r="C9" s="28" t="s">
        <v>1306</v>
      </c>
      <c r="D9" s="177"/>
      <c r="E9" s="177" t="s">
        <v>807</v>
      </c>
      <c r="F9" s="369">
        <v>31693.02</v>
      </c>
      <c r="G9" s="339" t="s">
        <v>92</v>
      </c>
      <c r="H9" s="336"/>
      <c r="I9" s="336"/>
      <c r="J9" s="32"/>
      <c r="K9" s="32"/>
      <c r="L9" s="32"/>
      <c r="M9" s="32"/>
      <c r="N9" s="4"/>
      <c r="O9" s="4"/>
      <c r="P9" s="177"/>
      <c r="Q9" s="177"/>
      <c r="R9" s="177"/>
      <c r="S9" s="177"/>
      <c r="T9" s="4"/>
      <c r="U9" s="177"/>
      <c r="V9" s="177"/>
      <c r="W9" s="4"/>
      <c r="X9" s="4"/>
      <c r="Y9" s="4"/>
      <c r="Z9" s="4"/>
      <c r="AA9" s="52" t="s">
        <v>1171</v>
      </c>
      <c r="AB9" s="370"/>
      <c r="AC9" s="370"/>
      <c r="AD9" s="370"/>
      <c r="AE9" s="370"/>
      <c r="AF9" s="370"/>
      <c r="AG9" s="370"/>
      <c r="AH9" s="370"/>
      <c r="AI9" s="370"/>
      <c r="AJ9" s="370"/>
      <c r="AK9" s="370"/>
      <c r="AL9" s="370"/>
      <c r="AM9" s="370"/>
      <c r="AN9" s="370"/>
      <c r="AO9" s="370"/>
      <c r="AP9" s="370"/>
      <c r="AQ9" s="370"/>
      <c r="AR9" s="370"/>
      <c r="AS9" s="370"/>
      <c r="AT9" s="370"/>
      <c r="AU9" s="370"/>
      <c r="AV9" s="370"/>
      <c r="AW9" s="370"/>
      <c r="AX9" s="370"/>
      <c r="AY9" s="370"/>
      <c r="AZ9" s="370"/>
      <c r="BA9" s="370"/>
      <c r="BB9" s="370"/>
      <c r="BC9" s="370"/>
      <c r="BD9" s="370"/>
      <c r="BE9" s="370"/>
      <c r="BF9" s="370"/>
      <c r="BG9" s="370"/>
      <c r="BH9" s="371"/>
      <c r="BI9" s="371"/>
      <c r="BJ9" s="370"/>
      <c r="BK9" s="370"/>
      <c r="BL9" s="370"/>
      <c r="BM9" s="370"/>
      <c r="BN9" s="370"/>
      <c r="BO9" s="370"/>
      <c r="BP9" s="370"/>
      <c r="BQ9" s="372"/>
      <c r="BR9" s="371"/>
      <c r="BS9" s="371"/>
      <c r="BT9" s="371"/>
      <c r="BU9" s="371"/>
      <c r="BV9" s="371"/>
      <c r="BW9" s="372"/>
      <c r="BX9" s="372"/>
      <c r="BY9" s="372"/>
      <c r="BZ9" s="373"/>
      <c r="CA9" s="372"/>
      <c r="CB9" s="372"/>
      <c r="CC9" s="372"/>
      <c r="CD9" s="372"/>
      <c r="CE9" s="372"/>
    </row>
    <row r="10" spans="1:83" s="159" customFormat="1" ht="12.75">
      <c r="A10" s="209">
        <v>7</v>
      </c>
      <c r="B10" s="28" t="s">
        <v>695</v>
      </c>
      <c r="C10" s="28" t="s">
        <v>1134</v>
      </c>
      <c r="D10" s="177"/>
      <c r="E10" s="177" t="s">
        <v>807</v>
      </c>
      <c r="F10" s="369">
        <v>16610.740000000002</v>
      </c>
      <c r="G10" s="339" t="s">
        <v>92</v>
      </c>
      <c r="H10" s="336"/>
      <c r="I10" s="336"/>
      <c r="J10" s="32"/>
      <c r="K10" s="32"/>
      <c r="L10" s="32"/>
      <c r="M10" s="32"/>
      <c r="N10" s="4"/>
      <c r="O10" s="4"/>
      <c r="P10" s="177"/>
      <c r="Q10" s="177"/>
      <c r="R10" s="177"/>
      <c r="S10" s="177"/>
      <c r="T10" s="4"/>
      <c r="U10" s="177"/>
      <c r="V10" s="177"/>
      <c r="W10" s="4"/>
      <c r="X10" s="4"/>
      <c r="Y10" s="4"/>
      <c r="Z10" s="4"/>
      <c r="AA10" s="52" t="s">
        <v>1172</v>
      </c>
      <c r="AB10" s="370"/>
      <c r="AC10" s="370"/>
      <c r="AD10" s="370"/>
      <c r="AE10" s="370"/>
      <c r="AF10" s="370"/>
      <c r="AG10" s="370"/>
      <c r="AH10" s="370"/>
      <c r="AI10" s="370"/>
      <c r="AJ10" s="370"/>
      <c r="AK10" s="370"/>
      <c r="AL10" s="370"/>
      <c r="AM10" s="370"/>
      <c r="AN10" s="370"/>
      <c r="AO10" s="370"/>
      <c r="AP10" s="370"/>
      <c r="AQ10" s="370"/>
      <c r="AR10" s="370"/>
      <c r="AS10" s="370"/>
      <c r="AT10" s="370"/>
      <c r="AU10" s="370"/>
      <c r="AV10" s="370"/>
      <c r="AW10" s="370"/>
      <c r="AX10" s="370"/>
      <c r="AY10" s="370"/>
      <c r="AZ10" s="370"/>
      <c r="BA10" s="370"/>
      <c r="BB10" s="370"/>
      <c r="BC10" s="370"/>
      <c r="BD10" s="370"/>
      <c r="BE10" s="370"/>
      <c r="BF10" s="370"/>
      <c r="BG10" s="370"/>
      <c r="BH10" s="371"/>
      <c r="BI10" s="371"/>
      <c r="BJ10" s="370"/>
      <c r="BK10" s="370"/>
      <c r="BL10" s="370"/>
      <c r="BM10" s="370"/>
      <c r="BN10" s="370"/>
      <c r="BO10" s="370"/>
      <c r="BP10" s="370"/>
      <c r="BQ10" s="372"/>
      <c r="BR10" s="371"/>
      <c r="BS10" s="371"/>
      <c r="BT10" s="371"/>
      <c r="BU10" s="371"/>
      <c r="BV10" s="371"/>
      <c r="BW10" s="372"/>
      <c r="BX10" s="372"/>
      <c r="BY10" s="372"/>
      <c r="BZ10" s="373"/>
      <c r="CA10" s="372"/>
      <c r="CB10" s="372"/>
      <c r="CC10" s="372"/>
      <c r="CD10" s="372"/>
      <c r="CE10" s="372"/>
    </row>
    <row r="11" spans="1:83" s="159" customFormat="1" ht="12.75">
      <c r="A11" s="209">
        <v>8</v>
      </c>
      <c r="B11" s="28" t="s">
        <v>695</v>
      </c>
      <c r="C11" s="28" t="s">
        <v>1133</v>
      </c>
      <c r="D11" s="177"/>
      <c r="E11" s="177" t="s">
        <v>807</v>
      </c>
      <c r="F11" s="369">
        <v>29420</v>
      </c>
      <c r="G11" s="339" t="s">
        <v>190</v>
      </c>
      <c r="H11" s="336"/>
      <c r="I11" s="336"/>
      <c r="J11" s="32"/>
      <c r="K11" s="32"/>
      <c r="L11" s="32"/>
      <c r="M11" s="32"/>
      <c r="N11" s="4"/>
      <c r="O11" s="4"/>
      <c r="P11" s="177"/>
      <c r="Q11" s="177"/>
      <c r="R11" s="177"/>
      <c r="S11" s="177"/>
      <c r="T11" s="4"/>
      <c r="U11" s="177"/>
      <c r="V11" s="177"/>
      <c r="W11" s="4"/>
      <c r="X11" s="4"/>
      <c r="Y11" s="4"/>
      <c r="Z11" s="4"/>
      <c r="AA11" s="52" t="s">
        <v>1173</v>
      </c>
      <c r="AB11" s="370"/>
      <c r="AC11" s="370"/>
      <c r="AD11" s="370"/>
      <c r="AE11" s="370"/>
      <c r="AF11" s="370"/>
      <c r="AG11" s="370"/>
      <c r="AH11" s="370"/>
      <c r="AI11" s="370"/>
      <c r="AJ11" s="370"/>
      <c r="AK11" s="370"/>
      <c r="AL11" s="370"/>
      <c r="AM11" s="370"/>
      <c r="AN11" s="370"/>
      <c r="AO11" s="370"/>
      <c r="AP11" s="370"/>
      <c r="AQ11" s="370"/>
      <c r="AR11" s="370"/>
      <c r="AS11" s="370"/>
      <c r="AT11" s="370"/>
      <c r="AU11" s="370"/>
      <c r="AV11" s="370"/>
      <c r="AW11" s="370"/>
      <c r="AX11" s="370"/>
      <c r="AY11" s="370"/>
      <c r="AZ11" s="370"/>
      <c r="BA11" s="370"/>
      <c r="BB11" s="370"/>
      <c r="BC11" s="370"/>
      <c r="BD11" s="370"/>
      <c r="BE11" s="370"/>
      <c r="BF11" s="370"/>
      <c r="BG11" s="370"/>
      <c r="BH11" s="371"/>
      <c r="BI11" s="371"/>
      <c r="BJ11" s="370"/>
      <c r="BK11" s="370"/>
      <c r="BL11" s="370"/>
      <c r="BM11" s="370"/>
      <c r="BN11" s="370"/>
      <c r="BO11" s="370"/>
      <c r="BP11" s="370"/>
      <c r="BQ11" s="372"/>
      <c r="BR11" s="371"/>
      <c r="BS11" s="371"/>
      <c r="BT11" s="371"/>
      <c r="BU11" s="371"/>
      <c r="BV11" s="371"/>
      <c r="BW11" s="372"/>
      <c r="BX11" s="372"/>
      <c r="BY11" s="372"/>
      <c r="BZ11" s="373"/>
      <c r="CA11" s="372"/>
      <c r="CB11" s="372"/>
      <c r="CC11" s="372"/>
      <c r="CD11" s="372"/>
      <c r="CE11" s="372"/>
    </row>
    <row r="12" spans="1:83" s="159" customFormat="1" ht="12.75">
      <c r="A12" s="209">
        <v>9</v>
      </c>
      <c r="B12" s="28" t="s">
        <v>695</v>
      </c>
      <c r="C12" s="28" t="s">
        <v>1135</v>
      </c>
      <c r="D12" s="177"/>
      <c r="E12" s="177" t="s">
        <v>807</v>
      </c>
      <c r="F12" s="369">
        <v>26552.82</v>
      </c>
      <c r="G12" s="339" t="s">
        <v>190</v>
      </c>
      <c r="H12" s="336"/>
      <c r="I12" s="336"/>
      <c r="J12" s="32"/>
      <c r="K12" s="32"/>
      <c r="L12" s="32"/>
      <c r="M12" s="32"/>
      <c r="N12" s="4"/>
      <c r="O12" s="4"/>
      <c r="P12" s="177"/>
      <c r="Q12" s="177"/>
      <c r="R12" s="177"/>
      <c r="S12" s="177"/>
      <c r="T12" s="4"/>
      <c r="U12" s="177"/>
      <c r="V12" s="177"/>
      <c r="W12" s="4"/>
      <c r="X12" s="4"/>
      <c r="Y12" s="4"/>
      <c r="Z12" s="4"/>
      <c r="AA12" s="52" t="s">
        <v>1174</v>
      </c>
      <c r="AB12" s="370"/>
      <c r="AC12" s="370"/>
      <c r="AD12" s="370"/>
      <c r="AE12" s="370"/>
      <c r="AF12" s="370"/>
      <c r="AG12" s="370"/>
      <c r="AH12" s="370"/>
      <c r="AI12" s="370"/>
      <c r="AJ12" s="370"/>
      <c r="AK12" s="370"/>
      <c r="AL12" s="370"/>
      <c r="AM12" s="370"/>
      <c r="AN12" s="370"/>
      <c r="AO12" s="370"/>
      <c r="AP12" s="370"/>
      <c r="AQ12" s="370"/>
      <c r="AR12" s="370"/>
      <c r="AS12" s="370"/>
      <c r="AT12" s="370"/>
      <c r="AU12" s="370"/>
      <c r="AV12" s="370"/>
      <c r="AW12" s="370"/>
      <c r="AX12" s="370"/>
      <c r="AY12" s="370"/>
      <c r="AZ12" s="370"/>
      <c r="BA12" s="370"/>
      <c r="BB12" s="370"/>
      <c r="BC12" s="370"/>
      <c r="BD12" s="370"/>
      <c r="BE12" s="370"/>
      <c r="BF12" s="370"/>
      <c r="BG12" s="370"/>
      <c r="BH12" s="371"/>
      <c r="BI12" s="371"/>
      <c r="BJ12" s="370"/>
      <c r="BK12" s="370"/>
      <c r="BL12" s="370"/>
      <c r="BM12" s="370"/>
      <c r="BN12" s="370"/>
      <c r="BO12" s="370"/>
      <c r="BP12" s="370"/>
      <c r="BQ12" s="372"/>
      <c r="BR12" s="371"/>
      <c r="BS12" s="371"/>
      <c r="BT12" s="371"/>
      <c r="BU12" s="371"/>
      <c r="BV12" s="371"/>
      <c r="BW12" s="372"/>
      <c r="BX12" s="372"/>
      <c r="BY12" s="372"/>
      <c r="BZ12" s="373"/>
      <c r="CA12" s="372"/>
      <c r="CB12" s="372"/>
      <c r="CC12" s="372"/>
      <c r="CD12" s="372"/>
      <c r="CE12" s="372"/>
    </row>
    <row r="13" spans="1:83" s="159" customFormat="1" ht="12.75">
      <c r="A13" s="209">
        <v>10</v>
      </c>
      <c r="B13" s="28" t="s">
        <v>1137</v>
      </c>
      <c r="C13" s="28" t="s">
        <v>1131</v>
      </c>
      <c r="D13" s="177"/>
      <c r="E13" s="177" t="s">
        <v>807</v>
      </c>
      <c r="F13" s="369">
        <v>50655.99</v>
      </c>
      <c r="G13" s="339" t="s">
        <v>92</v>
      </c>
      <c r="H13" s="336"/>
      <c r="I13" s="336"/>
      <c r="J13" s="32"/>
      <c r="K13" s="32"/>
      <c r="L13" s="32"/>
      <c r="M13" s="32"/>
      <c r="N13" s="4"/>
      <c r="O13" s="4"/>
      <c r="P13" s="177"/>
      <c r="Q13" s="177"/>
      <c r="R13" s="177"/>
      <c r="S13" s="177"/>
      <c r="T13" s="4"/>
      <c r="U13" s="177"/>
      <c r="V13" s="177"/>
      <c r="W13" s="4"/>
      <c r="X13" s="4"/>
      <c r="Y13" s="4"/>
      <c r="Z13" s="4"/>
      <c r="AA13" s="52" t="s">
        <v>1175</v>
      </c>
      <c r="AB13" s="370"/>
      <c r="AC13" s="370"/>
      <c r="AD13" s="370"/>
      <c r="AE13" s="370"/>
      <c r="AF13" s="370"/>
      <c r="AG13" s="370"/>
      <c r="AH13" s="370"/>
      <c r="AI13" s="370"/>
      <c r="AJ13" s="370"/>
      <c r="AK13" s="370"/>
      <c r="AL13" s="370"/>
      <c r="AM13" s="370"/>
      <c r="AN13" s="370"/>
      <c r="AO13" s="370"/>
      <c r="AP13" s="370"/>
      <c r="AQ13" s="370"/>
      <c r="AR13" s="370"/>
      <c r="AS13" s="370"/>
      <c r="AT13" s="370"/>
      <c r="AU13" s="370"/>
      <c r="AV13" s="370"/>
      <c r="AW13" s="370"/>
      <c r="AX13" s="370"/>
      <c r="AY13" s="370"/>
      <c r="AZ13" s="370"/>
      <c r="BA13" s="370"/>
      <c r="BB13" s="370"/>
      <c r="BC13" s="370"/>
      <c r="BD13" s="370"/>
      <c r="BE13" s="370"/>
      <c r="BF13" s="370"/>
      <c r="BG13" s="370"/>
      <c r="BH13" s="371"/>
      <c r="BI13" s="371"/>
      <c r="BJ13" s="370"/>
      <c r="BK13" s="370"/>
      <c r="BL13" s="370"/>
      <c r="BM13" s="370"/>
      <c r="BN13" s="370"/>
      <c r="BO13" s="370"/>
      <c r="BP13" s="370"/>
      <c r="BQ13" s="372"/>
      <c r="BR13" s="371"/>
      <c r="BS13" s="371"/>
      <c r="BT13" s="371"/>
      <c r="BU13" s="371"/>
      <c r="BV13" s="371"/>
      <c r="BW13" s="372"/>
      <c r="BX13" s="372"/>
      <c r="BY13" s="372"/>
      <c r="BZ13" s="373"/>
      <c r="CA13" s="372"/>
      <c r="CB13" s="372"/>
      <c r="CC13" s="372"/>
      <c r="CD13" s="372"/>
      <c r="CE13" s="372"/>
    </row>
    <row r="14" spans="1:83" s="159" customFormat="1" ht="12.75">
      <c r="A14" s="209">
        <v>11</v>
      </c>
      <c r="B14" s="28" t="s">
        <v>1307</v>
      </c>
      <c r="C14" s="28" t="s">
        <v>1136</v>
      </c>
      <c r="D14" s="177"/>
      <c r="E14" s="177" t="s">
        <v>807</v>
      </c>
      <c r="F14" s="369">
        <v>3415.71</v>
      </c>
      <c r="G14" s="339" t="s">
        <v>92</v>
      </c>
      <c r="H14" s="336"/>
      <c r="I14" s="336"/>
      <c r="J14" s="32"/>
      <c r="K14" s="32"/>
      <c r="L14" s="32"/>
      <c r="M14" s="32"/>
      <c r="N14" s="4"/>
      <c r="O14" s="4"/>
      <c r="P14" s="177"/>
      <c r="Q14" s="177"/>
      <c r="R14" s="177"/>
      <c r="S14" s="177"/>
      <c r="T14" s="4"/>
      <c r="U14" s="177"/>
      <c r="V14" s="177"/>
      <c r="W14" s="4"/>
      <c r="X14" s="4"/>
      <c r="Y14" s="4"/>
      <c r="Z14" s="4"/>
      <c r="AA14" s="52" t="s">
        <v>1176</v>
      </c>
      <c r="AB14" s="370"/>
      <c r="AC14" s="370"/>
      <c r="AD14" s="370"/>
      <c r="AE14" s="370"/>
      <c r="AF14" s="370"/>
      <c r="AG14" s="370"/>
      <c r="AH14" s="370"/>
      <c r="AI14" s="370"/>
      <c r="AJ14" s="370"/>
      <c r="AK14" s="370"/>
      <c r="AL14" s="370"/>
      <c r="AM14" s="370"/>
      <c r="AN14" s="370"/>
      <c r="AO14" s="370"/>
      <c r="AP14" s="370"/>
      <c r="AQ14" s="370"/>
      <c r="AR14" s="370"/>
      <c r="AS14" s="370"/>
      <c r="AT14" s="370"/>
      <c r="AU14" s="370"/>
      <c r="AV14" s="370"/>
      <c r="AW14" s="370"/>
      <c r="AX14" s="370"/>
      <c r="AY14" s="370"/>
      <c r="AZ14" s="370"/>
      <c r="BA14" s="370"/>
      <c r="BB14" s="370"/>
      <c r="BC14" s="370"/>
      <c r="BD14" s="370"/>
      <c r="BE14" s="370"/>
      <c r="BF14" s="370"/>
      <c r="BG14" s="370"/>
      <c r="BH14" s="371"/>
      <c r="BI14" s="371"/>
      <c r="BJ14" s="370"/>
      <c r="BK14" s="370"/>
      <c r="BL14" s="370"/>
      <c r="BM14" s="370"/>
      <c r="BN14" s="370"/>
      <c r="BO14" s="370"/>
      <c r="BP14" s="370"/>
      <c r="BQ14" s="372"/>
      <c r="BR14" s="371"/>
      <c r="BS14" s="371"/>
      <c r="BT14" s="371"/>
      <c r="BU14" s="371"/>
      <c r="BV14" s="371"/>
      <c r="BW14" s="372"/>
      <c r="BX14" s="372"/>
      <c r="BY14" s="372"/>
      <c r="BZ14" s="373"/>
      <c r="CA14" s="372"/>
      <c r="CB14" s="372"/>
      <c r="CC14" s="372"/>
      <c r="CD14" s="372"/>
      <c r="CE14" s="372"/>
    </row>
    <row r="15" spans="1:83" s="159" customFormat="1" ht="12.75">
      <c r="A15" s="209">
        <v>12</v>
      </c>
      <c r="B15" s="28" t="s">
        <v>1138</v>
      </c>
      <c r="C15" s="28" t="s">
        <v>1139</v>
      </c>
      <c r="D15" s="177"/>
      <c r="E15" s="177" t="s">
        <v>807</v>
      </c>
      <c r="F15" s="369">
        <v>36380.449999999997</v>
      </c>
      <c r="G15" s="339" t="s">
        <v>92</v>
      </c>
      <c r="H15" s="336"/>
      <c r="I15" s="336"/>
      <c r="J15" s="32"/>
      <c r="K15" s="32"/>
      <c r="L15" s="32"/>
      <c r="M15" s="32"/>
      <c r="N15" s="4"/>
      <c r="O15" s="4"/>
      <c r="P15" s="177"/>
      <c r="Q15" s="177"/>
      <c r="R15" s="177"/>
      <c r="S15" s="177"/>
      <c r="T15" s="4"/>
      <c r="U15" s="177"/>
      <c r="V15" s="177"/>
      <c r="W15" s="4"/>
      <c r="X15" s="4"/>
      <c r="Y15" s="4"/>
      <c r="Z15" s="4"/>
      <c r="AA15" s="52" t="s">
        <v>1177</v>
      </c>
      <c r="AB15" s="370"/>
      <c r="AC15" s="370"/>
      <c r="AD15" s="370"/>
      <c r="AE15" s="370"/>
      <c r="AF15" s="370"/>
      <c r="AG15" s="370"/>
      <c r="AH15" s="370"/>
      <c r="AI15" s="370"/>
      <c r="AJ15" s="370"/>
      <c r="AK15" s="370"/>
      <c r="AL15" s="370"/>
      <c r="AM15" s="370"/>
      <c r="AN15" s="370"/>
      <c r="AO15" s="370"/>
      <c r="AP15" s="370"/>
      <c r="AQ15" s="370"/>
      <c r="AR15" s="370"/>
      <c r="AS15" s="370"/>
      <c r="AT15" s="370"/>
      <c r="AU15" s="370"/>
      <c r="AV15" s="370"/>
      <c r="AW15" s="370"/>
      <c r="AX15" s="370"/>
      <c r="AY15" s="370"/>
      <c r="AZ15" s="370"/>
      <c r="BA15" s="370"/>
      <c r="BB15" s="370"/>
      <c r="BC15" s="370"/>
      <c r="BD15" s="370"/>
      <c r="BE15" s="370"/>
      <c r="BF15" s="370"/>
      <c r="BG15" s="370"/>
      <c r="BH15" s="371"/>
      <c r="BI15" s="371"/>
      <c r="BJ15" s="370"/>
      <c r="BK15" s="370"/>
      <c r="BL15" s="370"/>
      <c r="BM15" s="370"/>
      <c r="BN15" s="370"/>
      <c r="BO15" s="370"/>
      <c r="BP15" s="370"/>
      <c r="BQ15" s="372"/>
      <c r="BR15" s="371"/>
      <c r="BS15" s="371"/>
      <c r="BT15" s="371"/>
      <c r="BU15" s="371"/>
      <c r="BV15" s="371"/>
      <c r="BW15" s="372"/>
      <c r="BX15" s="372"/>
      <c r="BY15" s="372"/>
      <c r="BZ15" s="373"/>
      <c r="CA15" s="372"/>
      <c r="CB15" s="372"/>
      <c r="CC15" s="372"/>
      <c r="CD15" s="372"/>
      <c r="CE15" s="372"/>
    </row>
    <row r="16" spans="1:83" s="159" customFormat="1" ht="12.75">
      <c r="A16" s="209">
        <v>13</v>
      </c>
      <c r="B16" s="28" t="s">
        <v>1140</v>
      </c>
      <c r="C16" s="28" t="s">
        <v>1308</v>
      </c>
      <c r="D16" s="177"/>
      <c r="E16" s="177" t="s">
        <v>807</v>
      </c>
      <c r="F16" s="369">
        <v>14391</v>
      </c>
      <c r="G16" s="339" t="s">
        <v>190</v>
      </c>
      <c r="H16" s="336"/>
      <c r="I16" s="336"/>
      <c r="J16" s="32"/>
      <c r="K16" s="32"/>
      <c r="L16" s="32"/>
      <c r="M16" s="32"/>
      <c r="N16" s="4"/>
      <c r="O16" s="4"/>
      <c r="P16" s="177"/>
      <c r="Q16" s="177"/>
      <c r="R16" s="177"/>
      <c r="S16" s="177"/>
      <c r="T16" s="4"/>
      <c r="U16" s="177"/>
      <c r="V16" s="177"/>
      <c r="W16" s="4"/>
      <c r="X16" s="4"/>
      <c r="Y16" s="4"/>
      <c r="Z16" s="4"/>
      <c r="AA16" s="52" t="s">
        <v>1178</v>
      </c>
      <c r="AB16" s="370"/>
      <c r="AC16" s="370"/>
      <c r="AD16" s="370"/>
      <c r="AE16" s="370"/>
      <c r="AF16" s="370"/>
      <c r="AG16" s="370"/>
      <c r="AH16" s="370"/>
      <c r="AI16" s="370"/>
      <c r="AJ16" s="370"/>
      <c r="AK16" s="370"/>
      <c r="AL16" s="370"/>
      <c r="AM16" s="370"/>
      <c r="AN16" s="370"/>
      <c r="AO16" s="370"/>
      <c r="AP16" s="370"/>
      <c r="AQ16" s="370"/>
      <c r="AR16" s="370"/>
      <c r="AS16" s="370"/>
      <c r="AT16" s="370"/>
      <c r="AU16" s="370"/>
      <c r="AV16" s="370"/>
      <c r="AW16" s="370"/>
      <c r="AX16" s="370"/>
      <c r="AY16" s="370"/>
      <c r="AZ16" s="370"/>
      <c r="BA16" s="370"/>
      <c r="BB16" s="370"/>
      <c r="BC16" s="370"/>
      <c r="BD16" s="370"/>
      <c r="BE16" s="370"/>
      <c r="BF16" s="370"/>
      <c r="BG16" s="370"/>
      <c r="BH16" s="371"/>
      <c r="BI16" s="371"/>
      <c r="BJ16" s="370"/>
      <c r="BK16" s="370"/>
      <c r="BL16" s="370"/>
      <c r="BM16" s="370"/>
      <c r="BN16" s="370"/>
      <c r="BO16" s="370"/>
      <c r="BP16" s="370"/>
      <c r="BQ16" s="372"/>
      <c r="BR16" s="371"/>
      <c r="BS16" s="371"/>
      <c r="BT16" s="371"/>
      <c r="BU16" s="371"/>
      <c r="BV16" s="371"/>
      <c r="BW16" s="372"/>
      <c r="BX16" s="372"/>
      <c r="BY16" s="372"/>
      <c r="BZ16" s="373"/>
      <c r="CA16" s="372"/>
      <c r="CB16" s="372"/>
      <c r="CC16" s="372"/>
      <c r="CD16" s="372"/>
      <c r="CE16" s="372"/>
    </row>
    <row r="17" spans="1:83" s="159" customFormat="1" ht="12.75">
      <c r="A17" s="209">
        <v>14</v>
      </c>
      <c r="B17" s="28" t="s">
        <v>1140</v>
      </c>
      <c r="C17" s="28" t="s">
        <v>1135</v>
      </c>
      <c r="D17" s="177"/>
      <c r="E17" s="177" t="s">
        <v>807</v>
      </c>
      <c r="F17" s="369">
        <v>17220</v>
      </c>
      <c r="G17" s="339" t="s">
        <v>92</v>
      </c>
      <c r="H17" s="336"/>
      <c r="I17" s="336"/>
      <c r="J17" s="32"/>
      <c r="K17" s="32"/>
      <c r="L17" s="32"/>
      <c r="M17" s="32"/>
      <c r="N17" s="4"/>
      <c r="O17" s="4"/>
      <c r="P17" s="177"/>
      <c r="Q17" s="177"/>
      <c r="R17" s="177"/>
      <c r="S17" s="177"/>
      <c r="T17" s="4"/>
      <c r="U17" s="177"/>
      <c r="V17" s="177"/>
      <c r="W17" s="4"/>
      <c r="X17" s="4"/>
      <c r="Y17" s="4"/>
      <c r="Z17" s="4"/>
      <c r="AA17" s="52" t="s">
        <v>1179</v>
      </c>
      <c r="AB17" s="370"/>
      <c r="AC17" s="370"/>
      <c r="AD17" s="370"/>
      <c r="AE17" s="370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  <c r="AT17" s="370"/>
      <c r="AU17" s="370"/>
      <c r="AV17" s="370"/>
      <c r="AW17" s="370"/>
      <c r="AX17" s="370"/>
      <c r="AY17" s="370"/>
      <c r="AZ17" s="370"/>
      <c r="BA17" s="370"/>
      <c r="BB17" s="370"/>
      <c r="BC17" s="370"/>
      <c r="BD17" s="370"/>
      <c r="BE17" s="370"/>
      <c r="BF17" s="370"/>
      <c r="BG17" s="370"/>
      <c r="BH17" s="371"/>
      <c r="BI17" s="371"/>
      <c r="BJ17" s="370"/>
      <c r="BK17" s="370"/>
      <c r="BL17" s="370"/>
      <c r="BM17" s="370"/>
      <c r="BN17" s="370"/>
      <c r="BO17" s="370"/>
      <c r="BP17" s="370"/>
      <c r="BQ17" s="372"/>
      <c r="BR17" s="371"/>
      <c r="BS17" s="371"/>
      <c r="BT17" s="371"/>
      <c r="BU17" s="371"/>
      <c r="BV17" s="371"/>
      <c r="BW17" s="372"/>
      <c r="BX17" s="372"/>
      <c r="BY17" s="372"/>
      <c r="BZ17" s="373"/>
      <c r="CA17" s="372"/>
      <c r="CB17" s="372"/>
      <c r="CC17" s="372"/>
      <c r="CD17" s="372"/>
      <c r="CE17" s="372"/>
    </row>
    <row r="18" spans="1:83" s="159" customFormat="1" ht="12.75">
      <c r="A18" s="209">
        <v>15</v>
      </c>
      <c r="B18" s="28" t="s">
        <v>1309</v>
      </c>
      <c r="C18" s="28" t="s">
        <v>1131</v>
      </c>
      <c r="D18" s="177"/>
      <c r="E18" s="177" t="s">
        <v>807</v>
      </c>
      <c r="F18" s="369">
        <v>566032.47</v>
      </c>
      <c r="G18" s="339" t="s">
        <v>190</v>
      </c>
      <c r="H18" s="336"/>
      <c r="I18" s="336"/>
      <c r="J18" s="32"/>
      <c r="K18" s="32"/>
      <c r="L18" s="32"/>
      <c r="M18" s="32"/>
      <c r="N18" s="4"/>
      <c r="O18" s="4"/>
      <c r="P18" s="177"/>
      <c r="Q18" s="177"/>
      <c r="R18" s="177"/>
      <c r="S18" s="177"/>
      <c r="T18" s="4"/>
      <c r="U18" s="177"/>
      <c r="V18" s="177"/>
      <c r="W18" s="4"/>
      <c r="X18" s="4"/>
      <c r="Y18" s="4"/>
      <c r="Z18" s="4"/>
      <c r="AA18" s="52" t="s">
        <v>1180</v>
      </c>
      <c r="AB18" s="370"/>
      <c r="AC18" s="370"/>
      <c r="AD18" s="370"/>
      <c r="AE18" s="370"/>
      <c r="AF18" s="370"/>
      <c r="AG18" s="370"/>
      <c r="AH18" s="370"/>
      <c r="AI18" s="370"/>
      <c r="AJ18" s="370"/>
      <c r="AK18" s="370"/>
      <c r="AL18" s="370"/>
      <c r="AM18" s="370"/>
      <c r="AN18" s="370"/>
      <c r="AO18" s="370"/>
      <c r="AP18" s="370"/>
      <c r="AQ18" s="370"/>
      <c r="AR18" s="370"/>
      <c r="AS18" s="370"/>
      <c r="AT18" s="370"/>
      <c r="AU18" s="370"/>
      <c r="AV18" s="370"/>
      <c r="AW18" s="370"/>
      <c r="AX18" s="370"/>
      <c r="AY18" s="370"/>
      <c r="AZ18" s="370"/>
      <c r="BA18" s="370"/>
      <c r="BB18" s="370"/>
      <c r="BC18" s="370"/>
      <c r="BD18" s="370"/>
      <c r="BE18" s="370"/>
      <c r="BF18" s="370"/>
      <c r="BG18" s="370"/>
      <c r="BH18" s="371"/>
      <c r="BI18" s="371"/>
      <c r="BJ18" s="370"/>
      <c r="BK18" s="370"/>
      <c r="BL18" s="370"/>
      <c r="BM18" s="370"/>
      <c r="BN18" s="370"/>
      <c r="BO18" s="370"/>
      <c r="BP18" s="370"/>
      <c r="BQ18" s="372"/>
      <c r="BR18" s="371"/>
      <c r="BS18" s="371"/>
      <c r="BT18" s="371"/>
      <c r="BU18" s="371"/>
      <c r="BV18" s="371"/>
      <c r="BW18" s="372"/>
      <c r="BX18" s="372"/>
      <c r="BY18" s="372"/>
      <c r="BZ18" s="373"/>
      <c r="CA18" s="372"/>
      <c r="CB18" s="372"/>
      <c r="CC18" s="372"/>
      <c r="CD18" s="372"/>
      <c r="CE18" s="372"/>
    </row>
    <row r="19" spans="1:83" s="159" customFormat="1" ht="12.75">
      <c r="A19" s="209">
        <v>16</v>
      </c>
      <c r="B19" s="28" t="s">
        <v>1310</v>
      </c>
      <c r="C19" s="28" t="s">
        <v>1306</v>
      </c>
      <c r="D19" s="177"/>
      <c r="E19" s="177" t="s">
        <v>807</v>
      </c>
      <c r="F19" s="369">
        <v>24723</v>
      </c>
      <c r="G19" s="339" t="s">
        <v>190</v>
      </c>
      <c r="H19" s="336"/>
      <c r="I19" s="336"/>
      <c r="J19" s="32"/>
      <c r="K19" s="32"/>
      <c r="L19" s="32"/>
      <c r="M19" s="32"/>
      <c r="N19" s="4"/>
      <c r="O19" s="4"/>
      <c r="P19" s="177"/>
      <c r="Q19" s="177"/>
      <c r="R19" s="177"/>
      <c r="S19" s="177"/>
      <c r="T19" s="4"/>
      <c r="U19" s="177"/>
      <c r="V19" s="177"/>
      <c r="W19" s="4"/>
      <c r="X19" s="4"/>
      <c r="Y19" s="4"/>
      <c r="Z19" s="4"/>
      <c r="AA19" s="52" t="s">
        <v>1181</v>
      </c>
      <c r="AB19" s="370"/>
      <c r="AC19" s="370"/>
      <c r="AD19" s="370"/>
      <c r="AE19" s="370"/>
      <c r="AF19" s="370"/>
      <c r="AG19" s="370"/>
      <c r="AH19" s="370"/>
      <c r="AI19" s="370"/>
      <c r="AJ19" s="370"/>
      <c r="AK19" s="370"/>
      <c r="AL19" s="370"/>
      <c r="AM19" s="370"/>
      <c r="AN19" s="370"/>
      <c r="AO19" s="370"/>
      <c r="AP19" s="370"/>
      <c r="AQ19" s="370"/>
      <c r="AR19" s="370"/>
      <c r="AS19" s="370"/>
      <c r="AT19" s="370"/>
      <c r="AU19" s="370"/>
      <c r="AV19" s="370"/>
      <c r="AW19" s="370"/>
      <c r="AX19" s="370"/>
      <c r="AY19" s="370"/>
      <c r="AZ19" s="370"/>
      <c r="BA19" s="370"/>
      <c r="BB19" s="370"/>
      <c r="BC19" s="370"/>
      <c r="BD19" s="370"/>
      <c r="BE19" s="370"/>
      <c r="BF19" s="370"/>
      <c r="BG19" s="370"/>
      <c r="BH19" s="371"/>
      <c r="BI19" s="371"/>
      <c r="BJ19" s="370"/>
      <c r="BK19" s="370"/>
      <c r="BL19" s="370"/>
      <c r="BM19" s="370"/>
      <c r="BN19" s="370"/>
      <c r="BO19" s="370"/>
      <c r="BP19" s="370"/>
      <c r="BQ19" s="372"/>
      <c r="BR19" s="371"/>
      <c r="BS19" s="371"/>
      <c r="BT19" s="371"/>
      <c r="BU19" s="371"/>
      <c r="BV19" s="371"/>
      <c r="BW19" s="372"/>
      <c r="BX19" s="372"/>
      <c r="BY19" s="372"/>
      <c r="BZ19" s="373"/>
      <c r="CA19" s="372"/>
      <c r="CB19" s="372"/>
      <c r="CC19" s="372"/>
      <c r="CD19" s="372"/>
      <c r="CE19" s="372"/>
    </row>
    <row r="20" spans="1:83" s="159" customFormat="1" ht="12.75">
      <c r="A20" s="209">
        <v>17</v>
      </c>
      <c r="B20" s="28" t="s">
        <v>1138</v>
      </c>
      <c r="C20" s="28" t="s">
        <v>1311</v>
      </c>
      <c r="D20" s="177"/>
      <c r="E20" s="177" t="s">
        <v>807</v>
      </c>
      <c r="F20" s="369">
        <v>45926</v>
      </c>
      <c r="G20" s="339" t="s">
        <v>92</v>
      </c>
      <c r="H20" s="336"/>
      <c r="I20" s="336"/>
      <c r="J20" s="32"/>
      <c r="K20" s="32"/>
      <c r="L20" s="32"/>
      <c r="M20" s="32"/>
      <c r="N20" s="4"/>
      <c r="O20" s="4"/>
      <c r="P20" s="177"/>
      <c r="Q20" s="177"/>
      <c r="R20" s="177"/>
      <c r="S20" s="177"/>
      <c r="T20" s="4"/>
      <c r="U20" s="177"/>
      <c r="V20" s="177"/>
      <c r="W20" s="4"/>
      <c r="X20" s="4"/>
      <c r="Y20" s="4"/>
      <c r="Z20" s="4"/>
      <c r="AA20" s="52" t="s">
        <v>1182</v>
      </c>
      <c r="AB20" s="370"/>
      <c r="AC20" s="370"/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1"/>
      <c r="BI20" s="371"/>
      <c r="BJ20" s="370"/>
      <c r="BK20" s="370"/>
      <c r="BL20" s="370"/>
      <c r="BM20" s="370"/>
      <c r="BN20" s="370"/>
      <c r="BO20" s="370"/>
      <c r="BP20" s="370"/>
      <c r="BQ20" s="372"/>
      <c r="BR20" s="371"/>
      <c r="BS20" s="371"/>
      <c r="BT20" s="371"/>
      <c r="BU20" s="371"/>
      <c r="BV20" s="371"/>
      <c r="BW20" s="372"/>
      <c r="BX20" s="372"/>
      <c r="BY20" s="372"/>
      <c r="BZ20" s="373"/>
      <c r="CA20" s="372"/>
      <c r="CB20" s="372"/>
      <c r="CC20" s="372"/>
      <c r="CD20" s="372"/>
      <c r="CE20" s="372"/>
    </row>
    <row r="21" spans="1:83" s="159" customFormat="1" ht="12.75">
      <c r="A21" s="209">
        <v>18</v>
      </c>
      <c r="B21" s="28" t="s">
        <v>1312</v>
      </c>
      <c r="C21" s="28" t="s">
        <v>1313</v>
      </c>
      <c r="D21" s="177"/>
      <c r="E21" s="177" t="s">
        <v>807</v>
      </c>
      <c r="F21" s="369">
        <v>20442.599999999999</v>
      </c>
      <c r="G21" s="339" t="s">
        <v>190</v>
      </c>
      <c r="H21" s="336"/>
      <c r="I21" s="336"/>
      <c r="J21" s="32"/>
      <c r="K21" s="32"/>
      <c r="L21" s="32"/>
      <c r="M21" s="32"/>
      <c r="N21" s="4"/>
      <c r="O21" s="4"/>
      <c r="P21" s="177"/>
      <c r="Q21" s="177"/>
      <c r="R21" s="177"/>
      <c r="S21" s="177"/>
      <c r="T21" s="4"/>
      <c r="U21" s="177"/>
      <c r="V21" s="177"/>
      <c r="W21" s="4"/>
      <c r="X21" s="4"/>
      <c r="Y21" s="4"/>
      <c r="Z21" s="4"/>
      <c r="AA21" s="52" t="s">
        <v>1183</v>
      </c>
      <c r="AB21" s="370"/>
      <c r="AC21" s="370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370"/>
      <c r="AO21" s="370"/>
      <c r="AP21" s="370"/>
      <c r="AQ21" s="370"/>
      <c r="AR21" s="370"/>
      <c r="AS21" s="370"/>
      <c r="AT21" s="370"/>
      <c r="AU21" s="370"/>
      <c r="AV21" s="370"/>
      <c r="AW21" s="370"/>
      <c r="AX21" s="370"/>
      <c r="AY21" s="370"/>
      <c r="AZ21" s="370"/>
      <c r="BA21" s="370"/>
      <c r="BB21" s="370"/>
      <c r="BC21" s="370"/>
      <c r="BD21" s="370"/>
      <c r="BE21" s="370"/>
      <c r="BF21" s="370"/>
      <c r="BG21" s="370"/>
      <c r="BH21" s="371"/>
      <c r="BI21" s="371"/>
      <c r="BJ21" s="370"/>
      <c r="BK21" s="370"/>
      <c r="BL21" s="370"/>
      <c r="BM21" s="370"/>
      <c r="BN21" s="370"/>
      <c r="BO21" s="370"/>
      <c r="BP21" s="370"/>
      <c r="BQ21" s="372"/>
      <c r="BR21" s="371"/>
      <c r="BS21" s="371"/>
      <c r="BT21" s="371"/>
      <c r="BU21" s="371"/>
      <c r="BV21" s="371"/>
      <c r="BW21" s="372"/>
      <c r="BX21" s="372"/>
      <c r="BY21" s="372"/>
      <c r="BZ21" s="373"/>
      <c r="CA21" s="372"/>
      <c r="CB21" s="372"/>
      <c r="CC21" s="372"/>
      <c r="CD21" s="372"/>
      <c r="CE21" s="372"/>
    </row>
    <row r="22" spans="1:83" s="159" customFormat="1" ht="12.75">
      <c r="A22" s="209">
        <v>19</v>
      </c>
      <c r="B22" s="28" t="s">
        <v>1314</v>
      </c>
      <c r="C22" s="28" t="s">
        <v>1134</v>
      </c>
      <c r="D22" s="177"/>
      <c r="E22" s="177" t="s">
        <v>807</v>
      </c>
      <c r="F22" s="369">
        <v>37515</v>
      </c>
      <c r="G22" s="339" t="s">
        <v>190</v>
      </c>
      <c r="H22" s="336"/>
      <c r="I22" s="336"/>
      <c r="J22" s="32"/>
      <c r="K22" s="32"/>
      <c r="L22" s="32"/>
      <c r="M22" s="32"/>
      <c r="N22" s="4"/>
      <c r="O22" s="4"/>
      <c r="P22" s="177"/>
      <c r="Q22" s="177"/>
      <c r="R22" s="177"/>
      <c r="S22" s="177"/>
      <c r="T22" s="4"/>
      <c r="U22" s="177"/>
      <c r="V22" s="177"/>
      <c r="W22" s="4"/>
      <c r="X22" s="4"/>
      <c r="Y22" s="4"/>
      <c r="Z22" s="4"/>
      <c r="AA22" s="52" t="s">
        <v>1184</v>
      </c>
      <c r="AB22" s="370"/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370"/>
      <c r="AO22" s="370"/>
      <c r="AP22" s="370"/>
      <c r="AQ22" s="370"/>
      <c r="AR22" s="370"/>
      <c r="AS22" s="370"/>
      <c r="AT22" s="370"/>
      <c r="AU22" s="370"/>
      <c r="AV22" s="370"/>
      <c r="AW22" s="370"/>
      <c r="AX22" s="370"/>
      <c r="AY22" s="370"/>
      <c r="AZ22" s="370"/>
      <c r="BA22" s="370"/>
      <c r="BB22" s="370"/>
      <c r="BC22" s="370"/>
      <c r="BD22" s="370"/>
      <c r="BE22" s="370"/>
      <c r="BF22" s="370"/>
      <c r="BG22" s="370"/>
      <c r="BH22" s="371"/>
      <c r="BI22" s="371"/>
      <c r="BJ22" s="370"/>
      <c r="BK22" s="370"/>
      <c r="BL22" s="370"/>
      <c r="BM22" s="370"/>
      <c r="BN22" s="370"/>
      <c r="BO22" s="370"/>
      <c r="BP22" s="370"/>
      <c r="BQ22" s="372"/>
      <c r="BR22" s="371"/>
      <c r="BS22" s="371"/>
      <c r="BT22" s="371"/>
      <c r="BU22" s="371"/>
      <c r="BV22" s="371"/>
      <c r="BW22" s="372"/>
      <c r="BX22" s="372"/>
      <c r="BY22" s="372"/>
      <c r="BZ22" s="373"/>
      <c r="CA22" s="372"/>
      <c r="CB22" s="372"/>
      <c r="CC22" s="372"/>
      <c r="CD22" s="372"/>
      <c r="CE22" s="372"/>
    </row>
    <row r="23" spans="1:83" s="159" customFormat="1" ht="12.75">
      <c r="A23" s="209">
        <v>20</v>
      </c>
      <c r="B23" s="28" t="s">
        <v>1315</v>
      </c>
      <c r="C23" s="28" t="s">
        <v>1132</v>
      </c>
      <c r="D23" s="177"/>
      <c r="E23" s="177" t="s">
        <v>807</v>
      </c>
      <c r="F23" s="369">
        <v>159970</v>
      </c>
      <c r="G23" s="339" t="s">
        <v>190</v>
      </c>
      <c r="H23" s="336"/>
      <c r="I23" s="336"/>
      <c r="J23" s="32"/>
      <c r="K23" s="32"/>
      <c r="L23" s="32"/>
      <c r="M23" s="32"/>
      <c r="N23" s="4"/>
      <c r="O23" s="4"/>
      <c r="P23" s="177"/>
      <c r="Q23" s="177"/>
      <c r="R23" s="177"/>
      <c r="S23" s="177"/>
      <c r="T23" s="4"/>
      <c r="U23" s="177"/>
      <c r="V23" s="177"/>
      <c r="W23" s="4"/>
      <c r="X23" s="4"/>
      <c r="Y23" s="4"/>
      <c r="Z23" s="4"/>
      <c r="AA23" s="52" t="s">
        <v>1185</v>
      </c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370"/>
      <c r="AO23" s="370"/>
      <c r="AP23" s="370"/>
      <c r="AQ23" s="370"/>
      <c r="AR23" s="370"/>
      <c r="AS23" s="370"/>
      <c r="AT23" s="370"/>
      <c r="AU23" s="370"/>
      <c r="AV23" s="370"/>
      <c r="AW23" s="370"/>
      <c r="AX23" s="370"/>
      <c r="AY23" s="370"/>
      <c r="AZ23" s="370"/>
      <c r="BA23" s="370"/>
      <c r="BB23" s="370"/>
      <c r="BC23" s="370"/>
      <c r="BD23" s="370"/>
      <c r="BE23" s="370"/>
      <c r="BF23" s="370"/>
      <c r="BG23" s="370"/>
      <c r="BH23" s="371"/>
      <c r="BI23" s="371"/>
      <c r="BJ23" s="370"/>
      <c r="BK23" s="370"/>
      <c r="BL23" s="370"/>
      <c r="BM23" s="370"/>
      <c r="BN23" s="370"/>
      <c r="BO23" s="370"/>
      <c r="BP23" s="370"/>
      <c r="BQ23" s="372"/>
      <c r="BR23" s="371"/>
      <c r="BS23" s="371"/>
      <c r="BT23" s="371"/>
      <c r="BU23" s="371"/>
      <c r="BV23" s="371"/>
      <c r="BW23" s="372"/>
      <c r="BX23" s="372"/>
      <c r="BY23" s="372"/>
      <c r="BZ23" s="373"/>
      <c r="CA23" s="372"/>
      <c r="CB23" s="372"/>
      <c r="CC23" s="372"/>
      <c r="CD23" s="372"/>
      <c r="CE23" s="372"/>
    </row>
    <row r="24" spans="1:83" s="159" customFormat="1" ht="12.75">
      <c r="A24" s="209">
        <v>21</v>
      </c>
      <c r="B24" s="28" t="s">
        <v>1186</v>
      </c>
      <c r="C24" s="28"/>
      <c r="D24" s="177"/>
      <c r="E24" s="177" t="s">
        <v>807</v>
      </c>
      <c r="F24" s="369">
        <v>184130.6</v>
      </c>
      <c r="G24" s="339" t="s">
        <v>92</v>
      </c>
      <c r="H24" s="336"/>
      <c r="I24" s="336"/>
      <c r="J24" s="32"/>
      <c r="K24" s="32"/>
      <c r="L24" s="32"/>
      <c r="M24" s="32"/>
      <c r="N24" s="4"/>
      <c r="O24" s="4"/>
      <c r="P24" s="177"/>
      <c r="Q24" s="177"/>
      <c r="R24" s="177"/>
      <c r="S24" s="177"/>
      <c r="T24" s="4"/>
      <c r="U24" s="177"/>
      <c r="V24" s="177"/>
      <c r="W24" s="4"/>
      <c r="X24" s="4"/>
      <c r="Y24" s="4"/>
      <c r="Z24" s="4"/>
      <c r="AA24" s="52" t="s">
        <v>1187</v>
      </c>
      <c r="AB24" s="370"/>
      <c r="AC24" s="370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370"/>
      <c r="AO24" s="370"/>
      <c r="AP24" s="370"/>
      <c r="AQ24" s="370"/>
      <c r="AR24" s="370"/>
      <c r="AS24" s="370"/>
      <c r="AT24" s="370"/>
      <c r="AU24" s="370"/>
      <c r="AV24" s="370"/>
      <c r="AW24" s="370"/>
      <c r="AX24" s="370"/>
      <c r="AY24" s="370"/>
      <c r="AZ24" s="370"/>
      <c r="BA24" s="370"/>
      <c r="BB24" s="370"/>
      <c r="BC24" s="370"/>
      <c r="BD24" s="370"/>
      <c r="BE24" s="370"/>
      <c r="BF24" s="370"/>
      <c r="BG24" s="370"/>
      <c r="BH24" s="371"/>
      <c r="BI24" s="371"/>
      <c r="BJ24" s="370"/>
      <c r="BK24" s="370"/>
      <c r="BL24" s="370"/>
      <c r="BM24" s="370"/>
      <c r="BN24" s="370"/>
      <c r="BO24" s="370"/>
      <c r="BP24" s="370"/>
      <c r="BQ24" s="372"/>
      <c r="BR24" s="371"/>
      <c r="BS24" s="371"/>
      <c r="BT24" s="371"/>
      <c r="BU24" s="371"/>
      <c r="BV24" s="371"/>
      <c r="BW24" s="372"/>
      <c r="BX24" s="372"/>
      <c r="BY24" s="372"/>
      <c r="BZ24" s="373"/>
      <c r="CA24" s="372"/>
      <c r="CB24" s="372"/>
      <c r="CC24" s="372"/>
      <c r="CD24" s="372"/>
      <c r="CE24" s="372"/>
    </row>
    <row r="25" spans="1:83" s="159" customFormat="1" ht="12.75">
      <c r="A25" s="209">
        <v>22</v>
      </c>
      <c r="B25" s="28" t="s">
        <v>1339</v>
      </c>
      <c r="C25" s="28"/>
      <c r="D25" s="177"/>
      <c r="E25" s="177" t="s">
        <v>807</v>
      </c>
      <c r="F25" s="369">
        <v>675930</v>
      </c>
      <c r="G25" s="339" t="s">
        <v>92</v>
      </c>
      <c r="H25" s="336"/>
      <c r="I25" s="336"/>
      <c r="J25" s="32"/>
      <c r="K25" s="32"/>
      <c r="L25" s="32"/>
      <c r="M25" s="32"/>
      <c r="N25" s="4"/>
      <c r="O25" s="4"/>
      <c r="P25" s="177"/>
      <c r="Q25" s="177"/>
      <c r="R25" s="177"/>
      <c r="S25" s="177"/>
      <c r="T25" s="4"/>
      <c r="U25" s="177"/>
      <c r="V25" s="177"/>
      <c r="W25" s="4"/>
      <c r="X25" s="4"/>
      <c r="Y25" s="4"/>
      <c r="Z25" s="4"/>
      <c r="AA25" s="52"/>
      <c r="AB25" s="370"/>
      <c r="AC25" s="370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370"/>
      <c r="AO25" s="370"/>
      <c r="AP25" s="370"/>
      <c r="AQ25" s="370"/>
      <c r="AR25" s="370"/>
      <c r="AS25" s="370"/>
      <c r="AT25" s="370"/>
      <c r="AU25" s="370"/>
      <c r="AV25" s="370"/>
      <c r="AW25" s="370"/>
      <c r="AX25" s="370"/>
      <c r="AY25" s="370"/>
      <c r="AZ25" s="370"/>
      <c r="BA25" s="370"/>
      <c r="BB25" s="370"/>
      <c r="BC25" s="370"/>
      <c r="BD25" s="370"/>
      <c r="BE25" s="370"/>
      <c r="BF25" s="370"/>
      <c r="BG25" s="370"/>
      <c r="BH25" s="371"/>
      <c r="BI25" s="371"/>
      <c r="BJ25" s="370"/>
      <c r="BK25" s="370"/>
      <c r="BL25" s="370"/>
      <c r="BM25" s="370"/>
      <c r="BN25" s="370"/>
      <c r="BO25" s="370"/>
      <c r="BP25" s="370"/>
      <c r="BQ25" s="372"/>
      <c r="BR25" s="371"/>
      <c r="BS25" s="371"/>
      <c r="BT25" s="371"/>
      <c r="BU25" s="371"/>
      <c r="BV25" s="371"/>
      <c r="BW25" s="372"/>
      <c r="BX25" s="372"/>
      <c r="BY25" s="372"/>
      <c r="BZ25" s="373"/>
      <c r="CA25" s="372"/>
      <c r="CB25" s="372"/>
      <c r="CC25" s="372"/>
      <c r="CD25" s="372"/>
      <c r="CE25" s="372"/>
    </row>
    <row r="26" spans="1:83" s="159" customFormat="1" ht="12.75">
      <c r="A26" s="209">
        <v>23</v>
      </c>
      <c r="B26" s="28" t="s">
        <v>1188</v>
      </c>
      <c r="C26" s="28"/>
      <c r="D26" s="177"/>
      <c r="E26" s="177" t="s">
        <v>807</v>
      </c>
      <c r="F26" s="369">
        <v>3297762</v>
      </c>
      <c r="G26" s="339" t="s">
        <v>190</v>
      </c>
      <c r="H26" s="336"/>
      <c r="I26" s="336"/>
      <c r="J26" s="32"/>
      <c r="K26" s="32"/>
      <c r="L26" s="32"/>
      <c r="M26" s="32"/>
      <c r="N26" s="4"/>
      <c r="O26" s="4"/>
      <c r="P26" s="177"/>
      <c r="Q26" s="177"/>
      <c r="R26" s="177"/>
      <c r="S26" s="177"/>
      <c r="T26" s="4"/>
      <c r="U26" s="177"/>
      <c r="V26" s="177"/>
      <c r="W26" s="4"/>
      <c r="X26" s="4"/>
      <c r="Y26" s="4"/>
      <c r="Z26" s="4"/>
      <c r="AA26" s="52"/>
      <c r="AB26" s="370"/>
      <c r="AC26" s="370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370"/>
      <c r="AO26" s="370"/>
      <c r="AP26" s="370"/>
      <c r="AQ26" s="370"/>
      <c r="AR26" s="370"/>
      <c r="AS26" s="370"/>
      <c r="AT26" s="370"/>
      <c r="AU26" s="370"/>
      <c r="AV26" s="370"/>
      <c r="AW26" s="370"/>
      <c r="AX26" s="370"/>
      <c r="AY26" s="370"/>
      <c r="AZ26" s="370"/>
      <c r="BA26" s="370"/>
      <c r="BB26" s="370"/>
      <c r="BC26" s="370"/>
      <c r="BD26" s="370"/>
      <c r="BE26" s="370"/>
      <c r="BF26" s="370"/>
      <c r="BG26" s="370"/>
      <c r="BH26" s="371"/>
      <c r="BI26" s="371"/>
      <c r="BJ26" s="370"/>
      <c r="BK26" s="370"/>
      <c r="BL26" s="370"/>
      <c r="BM26" s="370"/>
      <c r="BN26" s="370"/>
      <c r="BO26" s="370"/>
      <c r="BP26" s="370"/>
      <c r="BQ26" s="372"/>
      <c r="BR26" s="371"/>
      <c r="BS26" s="371"/>
      <c r="BT26" s="371"/>
      <c r="BU26" s="371"/>
      <c r="BV26" s="371"/>
      <c r="BW26" s="372"/>
      <c r="BX26" s="372"/>
      <c r="BY26" s="372"/>
      <c r="BZ26" s="373"/>
      <c r="CA26" s="372"/>
      <c r="CB26" s="372"/>
      <c r="CC26" s="372"/>
      <c r="CD26" s="372"/>
      <c r="CE26" s="372"/>
    </row>
    <row r="27" spans="1:83" s="159" customFormat="1" ht="12.75">
      <c r="A27" s="209">
        <v>24</v>
      </c>
      <c r="B27" s="28" t="s">
        <v>1189</v>
      </c>
      <c r="C27" s="28"/>
      <c r="D27" s="177"/>
      <c r="E27" s="177" t="s">
        <v>807</v>
      </c>
      <c r="F27" s="369">
        <v>110191</v>
      </c>
      <c r="G27" s="339" t="s">
        <v>92</v>
      </c>
      <c r="H27" s="336"/>
      <c r="I27" s="336"/>
      <c r="J27" s="32"/>
      <c r="K27" s="32"/>
      <c r="L27" s="32"/>
      <c r="M27" s="32"/>
      <c r="N27" s="4"/>
      <c r="O27" s="4"/>
      <c r="P27" s="177"/>
      <c r="Q27" s="177"/>
      <c r="R27" s="177"/>
      <c r="S27" s="177"/>
      <c r="T27" s="4"/>
      <c r="U27" s="177"/>
      <c r="V27" s="177"/>
      <c r="W27" s="4"/>
      <c r="X27" s="4"/>
      <c r="Y27" s="4"/>
      <c r="Z27" s="4"/>
      <c r="AA27" s="52"/>
      <c r="AB27" s="370"/>
      <c r="AC27" s="370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370"/>
      <c r="AO27" s="370"/>
      <c r="AP27" s="370"/>
      <c r="AQ27" s="370"/>
      <c r="AR27" s="370"/>
      <c r="AS27" s="370"/>
      <c r="AT27" s="370"/>
      <c r="AU27" s="370"/>
      <c r="AV27" s="370"/>
      <c r="AW27" s="370"/>
      <c r="AX27" s="370"/>
      <c r="AY27" s="370"/>
      <c r="AZ27" s="370"/>
      <c r="BA27" s="370"/>
      <c r="BB27" s="370"/>
      <c r="BC27" s="370"/>
      <c r="BD27" s="370"/>
      <c r="BE27" s="370"/>
      <c r="BF27" s="370"/>
      <c r="BG27" s="370"/>
      <c r="BH27" s="371"/>
      <c r="BI27" s="371"/>
      <c r="BJ27" s="370"/>
      <c r="BK27" s="370"/>
      <c r="BL27" s="370"/>
      <c r="BM27" s="370"/>
      <c r="BN27" s="370"/>
      <c r="BO27" s="370"/>
      <c r="BP27" s="370"/>
      <c r="BQ27" s="372"/>
      <c r="BR27" s="371"/>
      <c r="BS27" s="371"/>
      <c r="BT27" s="371"/>
      <c r="BU27" s="371"/>
      <c r="BV27" s="371"/>
      <c r="BW27" s="372"/>
      <c r="BX27" s="372"/>
      <c r="BY27" s="372"/>
      <c r="BZ27" s="373"/>
      <c r="CA27" s="372"/>
      <c r="CB27" s="372"/>
      <c r="CC27" s="372"/>
      <c r="CD27" s="372"/>
      <c r="CE27" s="372"/>
    </row>
    <row r="28" spans="1:83" s="159" customFormat="1" ht="13.5" thickBot="1">
      <c r="A28" s="316">
        <v>25</v>
      </c>
      <c r="B28" s="296" t="s">
        <v>1303</v>
      </c>
      <c r="C28" s="296" t="s">
        <v>1304</v>
      </c>
      <c r="D28" s="297"/>
      <c r="E28" s="297" t="s">
        <v>807</v>
      </c>
      <c r="F28" s="374">
        <v>50000</v>
      </c>
      <c r="G28" s="340" t="s">
        <v>102</v>
      </c>
      <c r="H28" s="337"/>
      <c r="I28" s="337"/>
      <c r="J28" s="299"/>
      <c r="K28" s="299"/>
      <c r="L28" s="299"/>
      <c r="M28" s="299"/>
      <c r="N28" s="301"/>
      <c r="O28" s="301"/>
      <c r="P28" s="297"/>
      <c r="Q28" s="297"/>
      <c r="R28" s="297"/>
      <c r="S28" s="297"/>
      <c r="T28" s="301"/>
      <c r="U28" s="297"/>
      <c r="V28" s="297"/>
      <c r="W28" s="301"/>
      <c r="X28" s="301"/>
      <c r="Y28" s="301"/>
      <c r="Z28" s="301"/>
      <c r="AA28" s="302"/>
      <c r="AB28" s="370"/>
      <c r="AC28" s="370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370"/>
      <c r="AO28" s="370"/>
      <c r="AP28" s="370"/>
      <c r="AQ28" s="370"/>
      <c r="AR28" s="370"/>
      <c r="AS28" s="370"/>
      <c r="AT28" s="370"/>
      <c r="AU28" s="370"/>
      <c r="AV28" s="370"/>
      <c r="AW28" s="370"/>
      <c r="AX28" s="370"/>
      <c r="AY28" s="370"/>
      <c r="AZ28" s="370"/>
      <c r="BA28" s="370"/>
      <c r="BB28" s="370"/>
      <c r="BC28" s="370"/>
      <c r="BD28" s="370"/>
      <c r="BE28" s="370"/>
      <c r="BF28" s="370"/>
      <c r="BG28" s="370"/>
      <c r="BH28" s="371"/>
      <c r="BI28" s="371"/>
      <c r="BJ28" s="370"/>
      <c r="BK28" s="370"/>
      <c r="BL28" s="370"/>
      <c r="BM28" s="370"/>
      <c r="BN28" s="370"/>
      <c r="BO28" s="370"/>
      <c r="BP28" s="370"/>
      <c r="BQ28" s="372"/>
      <c r="BR28" s="371"/>
      <c r="BS28" s="371"/>
      <c r="BT28" s="371"/>
      <c r="BU28" s="371"/>
      <c r="BV28" s="371"/>
      <c r="BW28" s="372"/>
      <c r="BX28" s="372"/>
      <c r="BY28" s="372"/>
      <c r="BZ28" s="373"/>
      <c r="CA28" s="372"/>
      <c r="CB28" s="372"/>
      <c r="CC28" s="372"/>
      <c r="CD28" s="372"/>
      <c r="CE28" s="372"/>
    </row>
    <row r="29" spans="1:83" s="159" customFormat="1" ht="12.75">
      <c r="A29" s="365">
        <v>26</v>
      </c>
      <c r="B29" s="274" t="s">
        <v>1190</v>
      </c>
      <c r="C29" s="274" t="s">
        <v>1191</v>
      </c>
      <c r="D29" s="275"/>
      <c r="E29" s="275" t="s">
        <v>1192</v>
      </c>
      <c r="F29" s="375">
        <v>442910.5</v>
      </c>
      <c r="G29" s="94" t="s">
        <v>190</v>
      </c>
      <c r="H29" s="276"/>
      <c r="I29" s="276"/>
      <c r="J29" s="277"/>
      <c r="K29" s="277"/>
      <c r="L29" s="277"/>
      <c r="M29" s="277"/>
      <c r="N29" s="279"/>
      <c r="O29" s="279"/>
      <c r="P29" s="275"/>
      <c r="Q29" s="275"/>
      <c r="R29" s="275"/>
      <c r="S29" s="275"/>
      <c r="T29" s="279"/>
      <c r="U29" s="275"/>
      <c r="V29" s="275"/>
      <c r="W29" s="279"/>
      <c r="X29" s="279"/>
      <c r="Y29" s="279"/>
      <c r="Z29" s="279"/>
      <c r="AA29" s="282" t="s">
        <v>1193</v>
      </c>
      <c r="AB29" s="370"/>
      <c r="AC29" s="370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370"/>
      <c r="AO29" s="370"/>
      <c r="AP29" s="370"/>
      <c r="AQ29" s="370"/>
      <c r="AR29" s="370"/>
      <c r="AS29" s="370"/>
      <c r="AT29" s="370"/>
      <c r="AU29" s="370"/>
      <c r="AV29" s="370"/>
      <c r="AW29" s="370"/>
      <c r="AX29" s="370"/>
      <c r="AY29" s="370"/>
      <c r="AZ29" s="370"/>
      <c r="BA29" s="370"/>
      <c r="BB29" s="370"/>
      <c r="BC29" s="370"/>
      <c r="BD29" s="370"/>
      <c r="BE29" s="370"/>
      <c r="BF29" s="370"/>
      <c r="BG29" s="370"/>
      <c r="BH29" s="371"/>
      <c r="BI29" s="371"/>
      <c r="BJ29" s="370"/>
      <c r="BK29" s="370"/>
      <c r="BL29" s="370"/>
      <c r="BM29" s="370"/>
      <c r="BN29" s="370"/>
      <c r="BO29" s="370"/>
      <c r="BP29" s="370"/>
      <c r="BQ29" s="372"/>
      <c r="BR29" s="371"/>
      <c r="BS29" s="371"/>
      <c r="BT29" s="371"/>
      <c r="BU29" s="371"/>
      <c r="BV29" s="371"/>
      <c r="BW29" s="372"/>
      <c r="BX29" s="372"/>
      <c r="BY29" s="372"/>
      <c r="BZ29" s="373"/>
      <c r="CA29" s="372"/>
      <c r="CB29" s="372"/>
      <c r="CC29" s="372"/>
      <c r="CD29" s="372"/>
      <c r="CE29" s="372"/>
    </row>
    <row r="30" spans="1:83" s="159" customFormat="1" ht="26.25" thickBot="1">
      <c r="A30" s="316">
        <v>27</v>
      </c>
      <c r="B30" s="296" t="s">
        <v>1194</v>
      </c>
      <c r="C30" s="296" t="s">
        <v>1205</v>
      </c>
      <c r="D30" s="297"/>
      <c r="E30" s="297" t="s">
        <v>1192</v>
      </c>
      <c r="F30" s="374">
        <v>211178.99</v>
      </c>
      <c r="G30" s="340" t="s">
        <v>1195</v>
      </c>
      <c r="H30" s="337"/>
      <c r="I30" s="337"/>
      <c r="J30" s="299"/>
      <c r="K30" s="299"/>
      <c r="L30" s="299"/>
      <c r="M30" s="299"/>
      <c r="N30" s="301"/>
      <c r="O30" s="301"/>
      <c r="P30" s="297"/>
      <c r="Q30" s="297"/>
      <c r="R30" s="297"/>
      <c r="S30" s="297"/>
      <c r="T30" s="301"/>
      <c r="U30" s="297"/>
      <c r="V30" s="297"/>
      <c r="W30" s="301"/>
      <c r="X30" s="301"/>
      <c r="Y30" s="301"/>
      <c r="Z30" s="301"/>
      <c r="AA30" s="302" t="s">
        <v>1196</v>
      </c>
      <c r="AB30" s="370"/>
      <c r="AC30" s="370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370"/>
      <c r="AO30" s="370"/>
      <c r="AP30" s="370"/>
      <c r="AQ30" s="370"/>
      <c r="AR30" s="370"/>
      <c r="AS30" s="370"/>
      <c r="AT30" s="370"/>
      <c r="AU30" s="370"/>
      <c r="AV30" s="370"/>
      <c r="AW30" s="370"/>
      <c r="AX30" s="370"/>
      <c r="AY30" s="370"/>
      <c r="AZ30" s="370"/>
      <c r="BA30" s="370"/>
      <c r="BB30" s="370"/>
      <c r="BC30" s="370"/>
      <c r="BD30" s="370"/>
      <c r="BE30" s="370"/>
      <c r="BF30" s="370"/>
      <c r="BG30" s="370"/>
      <c r="BH30" s="371"/>
      <c r="BI30" s="371"/>
      <c r="BJ30" s="370"/>
      <c r="BK30" s="370"/>
      <c r="BL30" s="370"/>
      <c r="BM30" s="370"/>
      <c r="BN30" s="370"/>
      <c r="BO30" s="370"/>
      <c r="BP30" s="370"/>
      <c r="BQ30" s="372"/>
      <c r="BR30" s="371"/>
      <c r="BS30" s="371"/>
      <c r="BT30" s="371"/>
      <c r="BU30" s="371"/>
      <c r="BV30" s="371"/>
      <c r="BW30" s="372"/>
      <c r="BX30" s="372"/>
      <c r="BY30" s="372"/>
      <c r="BZ30" s="373"/>
      <c r="CA30" s="372"/>
      <c r="CB30" s="372"/>
      <c r="CC30" s="372"/>
      <c r="CD30" s="372"/>
      <c r="CE30" s="372"/>
    </row>
    <row r="31" spans="1:83" s="37" customFormat="1" ht="38.25">
      <c r="A31" s="365">
        <v>28</v>
      </c>
      <c r="B31" s="82" t="s">
        <v>1294</v>
      </c>
      <c r="C31" s="199"/>
      <c r="D31" s="83"/>
      <c r="E31" s="94" t="s">
        <v>808</v>
      </c>
      <c r="F31" s="375">
        <v>2929916.9399999995</v>
      </c>
      <c r="G31" s="94" t="s">
        <v>92</v>
      </c>
      <c r="H31" s="94"/>
      <c r="I31" s="94"/>
      <c r="J31" s="94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</row>
    <row r="32" spans="1:83" s="37" customFormat="1" ht="25.5">
      <c r="A32" s="209">
        <v>29</v>
      </c>
      <c r="B32" s="7" t="s">
        <v>920</v>
      </c>
      <c r="C32" s="198"/>
      <c r="D32" s="174"/>
      <c r="E32" s="339" t="s">
        <v>808</v>
      </c>
      <c r="F32" s="369">
        <v>220225</v>
      </c>
      <c r="G32" s="339" t="s">
        <v>92</v>
      </c>
      <c r="H32" s="339"/>
      <c r="I32" s="339"/>
      <c r="J32" s="376">
        <v>41257</v>
      </c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1:83" s="30" customFormat="1" ht="15">
      <c r="C33" s="176"/>
      <c r="E33" s="215"/>
      <c r="F33"/>
      <c r="G33"/>
      <c r="H33" s="215"/>
      <c r="I33" s="215"/>
      <c r="J33" s="215"/>
    </row>
    <row r="34" spans="1:83" s="22" customFormat="1" ht="16.5" customHeight="1">
      <c r="A34" s="56">
        <v>3</v>
      </c>
      <c r="B34" s="75" t="s">
        <v>176</v>
      </c>
      <c r="C34" s="197"/>
      <c r="D34" s="21"/>
      <c r="E34" s="35"/>
      <c r="F34"/>
      <c r="G34"/>
      <c r="H34" s="35"/>
      <c r="I34" s="35"/>
      <c r="J34" s="35"/>
      <c r="K34" s="21"/>
      <c r="L34" s="21"/>
      <c r="M34" s="21"/>
      <c r="N34" s="21"/>
      <c r="O34" s="21"/>
      <c r="P34" s="21"/>
      <c r="Q34" s="21"/>
      <c r="R34" s="21"/>
    </row>
    <row r="35" spans="1:83" s="23" customFormat="1" ht="15.75" customHeight="1">
      <c r="A35" s="355" t="s">
        <v>0</v>
      </c>
      <c r="B35" s="355" t="s">
        <v>41</v>
      </c>
      <c r="C35" s="355" t="s">
        <v>23</v>
      </c>
      <c r="D35" s="355" t="s">
        <v>93</v>
      </c>
      <c r="E35" s="355" t="s">
        <v>775</v>
      </c>
      <c r="F35" s="356" t="s">
        <v>1336</v>
      </c>
      <c r="G35" s="356" t="s">
        <v>1337</v>
      </c>
      <c r="H35" s="355" t="s">
        <v>42</v>
      </c>
      <c r="I35" s="355" t="s">
        <v>43</v>
      </c>
      <c r="J35" s="355" t="s">
        <v>44</v>
      </c>
      <c r="K35" s="355" t="s">
        <v>142</v>
      </c>
      <c r="L35" s="355" t="s">
        <v>45</v>
      </c>
      <c r="M35" s="355"/>
      <c r="N35" s="355"/>
      <c r="O35" s="355"/>
      <c r="P35" s="355" t="s">
        <v>46</v>
      </c>
      <c r="Q35" s="355"/>
      <c r="R35" s="355"/>
      <c r="S35" s="355"/>
      <c r="T35" s="355" t="s">
        <v>47</v>
      </c>
      <c r="U35" s="355" t="s">
        <v>48</v>
      </c>
      <c r="V35" s="355" t="s">
        <v>143</v>
      </c>
      <c r="W35" s="355" t="s">
        <v>49</v>
      </c>
      <c r="X35" s="355" t="s">
        <v>50</v>
      </c>
      <c r="Y35" s="355" t="s">
        <v>52</v>
      </c>
      <c r="Z35" s="355" t="s">
        <v>104</v>
      </c>
      <c r="AA35" s="355" t="s">
        <v>66</v>
      </c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</row>
    <row r="36" spans="1:83" s="24" customFormat="1" ht="64.5" thickBot="1">
      <c r="A36" s="358"/>
      <c r="B36" s="358"/>
      <c r="C36" s="358"/>
      <c r="D36" s="358"/>
      <c r="E36" s="358"/>
      <c r="F36" s="361"/>
      <c r="G36" s="361"/>
      <c r="H36" s="358"/>
      <c r="I36" s="358"/>
      <c r="J36" s="358"/>
      <c r="K36" s="358"/>
      <c r="L36" s="335" t="s">
        <v>56</v>
      </c>
      <c r="M36" s="335" t="s">
        <v>57</v>
      </c>
      <c r="N36" s="335" t="s">
        <v>58</v>
      </c>
      <c r="O36" s="335" t="s">
        <v>59</v>
      </c>
      <c r="P36" s="335" t="s">
        <v>60</v>
      </c>
      <c r="Q36" s="335" t="s">
        <v>61</v>
      </c>
      <c r="R36" s="335" t="s">
        <v>62</v>
      </c>
      <c r="S36" s="335" t="s">
        <v>63</v>
      </c>
      <c r="T36" s="358"/>
      <c r="U36" s="358"/>
      <c r="V36" s="358"/>
      <c r="W36" s="358"/>
      <c r="X36" s="358"/>
      <c r="Y36" s="358"/>
      <c r="Z36" s="358"/>
      <c r="AA36" s="358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</row>
    <row r="37" spans="1:83" s="159" customFormat="1" ht="15.75" thickTop="1">
      <c r="A37" s="31">
        <v>1</v>
      </c>
      <c r="B37" s="151" t="s">
        <v>1197</v>
      </c>
      <c r="C37" s="28"/>
      <c r="D37" s="177"/>
      <c r="E37" s="177"/>
      <c r="F37" s="235"/>
      <c r="G37" s="226"/>
      <c r="H37" s="225"/>
      <c r="I37" s="225"/>
      <c r="J37" s="32"/>
      <c r="K37" s="32"/>
      <c r="L37" s="152"/>
      <c r="M37" s="152"/>
      <c r="N37" s="4"/>
      <c r="O37" s="4"/>
      <c r="P37" s="177"/>
      <c r="Q37" s="177"/>
      <c r="R37" s="177"/>
      <c r="S37" s="177"/>
      <c r="T37" s="4"/>
      <c r="U37" s="177"/>
      <c r="V37" s="177"/>
      <c r="W37" s="4"/>
      <c r="X37" s="4"/>
      <c r="Y37" s="4"/>
      <c r="Z37" s="4"/>
      <c r="AA37" s="52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</row>
    <row r="38" spans="1:83" s="37" customFormat="1" ht="12.75">
      <c r="A38" s="31">
        <v>2</v>
      </c>
      <c r="B38" s="7" t="s">
        <v>136</v>
      </c>
      <c r="C38" s="198"/>
      <c r="D38" s="174"/>
      <c r="E38" s="339" t="s">
        <v>808</v>
      </c>
      <c r="F38" s="377">
        <v>151932.14000000001</v>
      </c>
      <c r="G38" s="339" t="s">
        <v>92</v>
      </c>
      <c r="H38" s="339"/>
      <c r="I38" s="339"/>
      <c r="J38" s="339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</row>
    <row r="39" spans="1:83" s="37" customFormat="1" ht="38.25">
      <c r="A39" s="31">
        <v>3</v>
      </c>
      <c r="B39" s="7" t="s">
        <v>137</v>
      </c>
      <c r="C39" s="198"/>
      <c r="D39" s="174"/>
      <c r="E39" s="339" t="s">
        <v>808</v>
      </c>
      <c r="F39" s="377">
        <v>2100</v>
      </c>
      <c r="G39" s="339" t="s">
        <v>92</v>
      </c>
      <c r="H39" s="339"/>
      <c r="I39" s="339"/>
      <c r="J39" s="339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</row>
    <row r="40" spans="1:83" s="176" customFormat="1" ht="15">
      <c r="E40" s="215"/>
      <c r="F40" s="217"/>
      <c r="G40" s="217"/>
      <c r="H40" s="215"/>
      <c r="I40" s="215"/>
      <c r="J40" s="215"/>
    </row>
    <row r="41" spans="1:83" s="22" customFormat="1" ht="16.5" customHeight="1">
      <c r="A41" s="56">
        <v>4</v>
      </c>
      <c r="B41" s="75" t="s">
        <v>177</v>
      </c>
      <c r="C41" s="197"/>
      <c r="D41" s="21"/>
      <c r="E41" s="35"/>
      <c r="F41"/>
      <c r="G41"/>
      <c r="H41" s="35"/>
      <c r="I41" s="35"/>
      <c r="J41" s="35"/>
      <c r="K41" s="21"/>
      <c r="L41" s="21"/>
      <c r="M41" s="21"/>
      <c r="N41" s="21"/>
      <c r="O41" s="21"/>
      <c r="P41" s="21"/>
      <c r="Q41" s="21"/>
      <c r="R41" s="21"/>
    </row>
    <row r="42" spans="1:83" s="23" customFormat="1" ht="15.75" customHeight="1">
      <c r="A42" s="355" t="s">
        <v>0</v>
      </c>
      <c r="B42" s="355" t="s">
        <v>41</v>
      </c>
      <c r="C42" s="355" t="s">
        <v>23</v>
      </c>
      <c r="D42" s="355" t="s">
        <v>93</v>
      </c>
      <c r="E42" s="355" t="s">
        <v>775</v>
      </c>
      <c r="F42" s="356" t="s">
        <v>1336</v>
      </c>
      <c r="G42" s="356" t="s">
        <v>1337</v>
      </c>
      <c r="H42" s="355" t="s">
        <v>42</v>
      </c>
      <c r="I42" s="355" t="s">
        <v>43</v>
      </c>
      <c r="J42" s="355" t="s">
        <v>44</v>
      </c>
      <c r="K42" s="355" t="s">
        <v>142</v>
      </c>
      <c r="L42" s="355" t="s">
        <v>45</v>
      </c>
      <c r="M42" s="355"/>
      <c r="N42" s="355"/>
      <c r="O42" s="355"/>
      <c r="P42" s="355" t="s">
        <v>46</v>
      </c>
      <c r="Q42" s="355"/>
      <c r="R42" s="355"/>
      <c r="S42" s="355"/>
      <c r="T42" s="355" t="s">
        <v>47</v>
      </c>
      <c r="U42" s="355" t="s">
        <v>48</v>
      </c>
      <c r="V42" s="355" t="s">
        <v>143</v>
      </c>
      <c r="W42" s="355" t="s">
        <v>49</v>
      </c>
      <c r="X42" s="355" t="s">
        <v>50</v>
      </c>
      <c r="Y42" s="355" t="s">
        <v>52</v>
      </c>
      <c r="Z42" s="355" t="s">
        <v>104</v>
      </c>
      <c r="AA42" s="355" t="s">
        <v>66</v>
      </c>
      <c r="AB42" s="352" t="s">
        <v>51</v>
      </c>
      <c r="AC42" s="352" t="s">
        <v>110</v>
      </c>
      <c r="AD42" s="352"/>
      <c r="AE42" s="352"/>
      <c r="AF42" s="352"/>
      <c r="AG42" s="352"/>
      <c r="AH42" s="352"/>
      <c r="AI42" s="352" t="s">
        <v>107</v>
      </c>
      <c r="AJ42" s="352"/>
      <c r="AK42" s="352"/>
      <c r="AL42" s="352" t="s">
        <v>53</v>
      </c>
      <c r="AM42" s="352"/>
      <c r="AN42" s="352" t="s">
        <v>54</v>
      </c>
      <c r="AO42" s="352"/>
      <c r="AP42" s="352" t="s">
        <v>119</v>
      </c>
      <c r="AQ42" s="352"/>
      <c r="AR42" s="352"/>
      <c r="AS42" s="352"/>
      <c r="AT42" s="352"/>
      <c r="AU42" s="352"/>
      <c r="AV42" s="352"/>
      <c r="AW42" s="352"/>
      <c r="AX42" s="352"/>
      <c r="AY42" s="352"/>
      <c r="AZ42" s="352"/>
      <c r="BA42" s="352"/>
      <c r="BB42" s="353" t="s">
        <v>4</v>
      </c>
      <c r="BC42" s="353"/>
      <c r="BD42" s="353"/>
      <c r="BE42" s="353"/>
      <c r="BF42" s="353"/>
      <c r="BG42" s="353"/>
      <c r="BH42" s="353"/>
      <c r="BI42" s="353"/>
      <c r="BJ42" s="353"/>
      <c r="BK42" s="353"/>
      <c r="BL42" s="353"/>
      <c r="BM42" s="353"/>
      <c r="BN42" s="353"/>
      <c r="BO42" s="353"/>
      <c r="BP42" s="354" t="s">
        <v>55</v>
      </c>
      <c r="BQ42" s="354"/>
      <c r="BR42" s="354"/>
      <c r="BS42" s="354"/>
      <c r="BT42" s="354"/>
      <c r="BU42" s="354"/>
      <c r="BV42" s="354"/>
      <c r="BW42" s="354"/>
      <c r="BX42" s="354"/>
      <c r="BY42" s="354"/>
      <c r="BZ42" s="354"/>
      <c r="CA42" s="354"/>
      <c r="CB42" s="354"/>
      <c r="CC42" s="354"/>
      <c r="CD42" s="354"/>
      <c r="CE42" s="354"/>
    </row>
    <row r="43" spans="1:83" s="24" customFormat="1" ht="77.25" thickBot="1">
      <c r="A43" s="358"/>
      <c r="B43" s="358"/>
      <c r="C43" s="358"/>
      <c r="D43" s="358"/>
      <c r="E43" s="358"/>
      <c r="F43" s="361"/>
      <c r="G43" s="361"/>
      <c r="H43" s="358"/>
      <c r="I43" s="358"/>
      <c r="J43" s="358"/>
      <c r="K43" s="358"/>
      <c r="L43" s="335" t="s">
        <v>56</v>
      </c>
      <c r="M43" s="335" t="s">
        <v>57</v>
      </c>
      <c r="N43" s="335" t="s">
        <v>58</v>
      </c>
      <c r="O43" s="335" t="s">
        <v>59</v>
      </c>
      <c r="P43" s="335" t="s">
        <v>60</v>
      </c>
      <c r="Q43" s="335" t="s">
        <v>61</v>
      </c>
      <c r="R43" s="335" t="s">
        <v>62</v>
      </c>
      <c r="S43" s="335" t="s">
        <v>63</v>
      </c>
      <c r="T43" s="358"/>
      <c r="U43" s="358"/>
      <c r="V43" s="358"/>
      <c r="W43" s="358"/>
      <c r="X43" s="358"/>
      <c r="Y43" s="358"/>
      <c r="Z43" s="358"/>
      <c r="AA43" s="358"/>
      <c r="AB43" s="357"/>
      <c r="AC43" s="338" t="s">
        <v>24</v>
      </c>
      <c r="AD43" s="338" t="s">
        <v>108</v>
      </c>
      <c r="AE43" s="338" t="s">
        <v>109</v>
      </c>
      <c r="AF43" s="338" t="s">
        <v>64</v>
      </c>
      <c r="AG43" s="338" t="s">
        <v>65</v>
      </c>
      <c r="AH43" s="338" t="s">
        <v>66</v>
      </c>
      <c r="AI43" s="338" t="s">
        <v>67</v>
      </c>
      <c r="AJ43" s="338" t="s">
        <v>26</v>
      </c>
      <c r="AK43" s="338" t="s">
        <v>66</v>
      </c>
      <c r="AL43" s="338" t="s">
        <v>25</v>
      </c>
      <c r="AM43" s="338" t="s">
        <v>66</v>
      </c>
      <c r="AN43" s="338" t="s">
        <v>68</v>
      </c>
      <c r="AO43" s="338" t="s">
        <v>69</v>
      </c>
      <c r="AP43" s="338" t="s">
        <v>70</v>
      </c>
      <c r="AQ43" s="338" t="s">
        <v>71</v>
      </c>
      <c r="AR43" s="338" t="s">
        <v>72</v>
      </c>
      <c r="AS43" s="338" t="s">
        <v>73</v>
      </c>
      <c r="AT43" s="338" t="s">
        <v>74</v>
      </c>
      <c r="AU43" s="338" t="s">
        <v>75</v>
      </c>
      <c r="AV43" s="338" t="s">
        <v>76</v>
      </c>
      <c r="AW43" s="338" t="s">
        <v>120</v>
      </c>
      <c r="AX43" s="338" t="s">
        <v>77</v>
      </c>
      <c r="AY43" s="338" t="s">
        <v>78</v>
      </c>
      <c r="AZ43" s="338" t="s">
        <v>79</v>
      </c>
      <c r="BA43" s="338" t="s">
        <v>111</v>
      </c>
      <c r="BB43" s="102" t="s">
        <v>80</v>
      </c>
      <c r="BC43" s="102" t="s">
        <v>81</v>
      </c>
      <c r="BD43" s="102" t="s">
        <v>82</v>
      </c>
      <c r="BE43" s="102" t="s">
        <v>83</v>
      </c>
      <c r="BF43" s="102" t="s">
        <v>84</v>
      </c>
      <c r="BG43" s="102" t="s">
        <v>105</v>
      </c>
      <c r="BH43" s="102" t="s">
        <v>94</v>
      </c>
      <c r="BI43" s="102" t="s">
        <v>95</v>
      </c>
      <c r="BJ43" s="102" t="s">
        <v>16</v>
      </c>
      <c r="BK43" s="102" t="s">
        <v>17</v>
      </c>
      <c r="BL43" s="102" t="s">
        <v>18</v>
      </c>
      <c r="BM43" s="102" t="s">
        <v>85</v>
      </c>
      <c r="BN43" s="102" t="s">
        <v>19</v>
      </c>
      <c r="BO43" s="102" t="s">
        <v>20</v>
      </c>
      <c r="BP43" s="103" t="s">
        <v>21</v>
      </c>
      <c r="BQ43" s="103" t="s">
        <v>14</v>
      </c>
      <c r="BR43" s="103" t="s">
        <v>96</v>
      </c>
      <c r="BS43" s="103" t="s">
        <v>97</v>
      </c>
      <c r="BT43" s="103" t="s">
        <v>98</v>
      </c>
      <c r="BU43" s="103" t="s">
        <v>99</v>
      </c>
      <c r="BV43" s="103" t="s">
        <v>100</v>
      </c>
      <c r="BW43" s="103" t="s">
        <v>86</v>
      </c>
      <c r="BX43" s="103" t="s">
        <v>87</v>
      </c>
      <c r="BY43" s="103" t="s">
        <v>88</v>
      </c>
      <c r="BZ43" s="103" t="s">
        <v>101</v>
      </c>
      <c r="CA43" s="103" t="s">
        <v>89</v>
      </c>
      <c r="CB43" s="103" t="s">
        <v>106</v>
      </c>
      <c r="CC43" s="103" t="s">
        <v>90</v>
      </c>
      <c r="CD43" s="103" t="s">
        <v>91</v>
      </c>
      <c r="CE43" s="103" t="s">
        <v>20</v>
      </c>
    </row>
    <row r="44" spans="1:83" s="159" customFormat="1" ht="52.5" thickTop="1" thickBot="1">
      <c r="A44" s="284">
        <v>1</v>
      </c>
      <c r="B44" s="285" t="s">
        <v>236</v>
      </c>
      <c r="C44" s="286" t="s">
        <v>772</v>
      </c>
      <c r="D44" s="287" t="s">
        <v>237</v>
      </c>
      <c r="E44" s="378" t="s">
        <v>785</v>
      </c>
      <c r="F44" s="379">
        <v>2444400</v>
      </c>
      <c r="G44" s="288" t="s">
        <v>102</v>
      </c>
      <c r="H44" s="289">
        <v>698.4</v>
      </c>
      <c r="I44" s="289">
        <v>346.65</v>
      </c>
      <c r="J44" s="290">
        <v>1875</v>
      </c>
      <c r="K44" s="290" t="s">
        <v>238</v>
      </c>
      <c r="L44" s="291" t="s">
        <v>239</v>
      </c>
      <c r="M44" s="291" t="s">
        <v>240</v>
      </c>
      <c r="N44" s="292" t="s">
        <v>241</v>
      </c>
      <c r="O44" s="292" t="s">
        <v>241</v>
      </c>
      <c r="P44" s="287" t="s">
        <v>242</v>
      </c>
      <c r="Q44" s="287" t="s">
        <v>243</v>
      </c>
      <c r="R44" s="287" t="s">
        <v>244</v>
      </c>
      <c r="S44" s="287" t="s">
        <v>245</v>
      </c>
      <c r="T44" s="292" t="s">
        <v>246</v>
      </c>
      <c r="U44" s="287" t="s">
        <v>247</v>
      </c>
      <c r="V44" s="287" t="s">
        <v>248</v>
      </c>
      <c r="W44" s="292" t="s">
        <v>246</v>
      </c>
      <c r="X44" s="292" t="s">
        <v>241</v>
      </c>
      <c r="Y44" s="292" t="s">
        <v>246</v>
      </c>
      <c r="Z44" s="292" t="s">
        <v>249</v>
      </c>
      <c r="AA44" s="293"/>
      <c r="AB44" s="4" t="s">
        <v>246</v>
      </c>
      <c r="AC44" s="4" t="s">
        <v>250</v>
      </c>
      <c r="AD44" s="4"/>
      <c r="AE44" s="4"/>
      <c r="AF44" s="4"/>
      <c r="AG44" s="4" t="s">
        <v>249</v>
      </c>
      <c r="AH44" s="4"/>
      <c r="AI44" s="4" t="s">
        <v>246</v>
      </c>
      <c r="AJ44" s="4"/>
      <c r="AK44" s="4"/>
      <c r="AL44" s="4" t="s">
        <v>186</v>
      </c>
      <c r="AM44" s="4"/>
      <c r="AN44" s="4" t="s">
        <v>251</v>
      </c>
      <c r="AO44" s="4" t="s">
        <v>252</v>
      </c>
      <c r="AP44" s="4" t="s">
        <v>128</v>
      </c>
      <c r="AQ44" s="4" t="s">
        <v>128</v>
      </c>
      <c r="AR44" s="4" t="s">
        <v>128</v>
      </c>
      <c r="AS44" s="4" t="s">
        <v>128</v>
      </c>
      <c r="AT44" s="4" t="s">
        <v>128</v>
      </c>
      <c r="AU44" s="4" t="s">
        <v>128</v>
      </c>
      <c r="AV44" s="4" t="s">
        <v>128</v>
      </c>
      <c r="AW44" s="4" t="s">
        <v>128</v>
      </c>
      <c r="AX44" s="4" t="s">
        <v>128</v>
      </c>
      <c r="AY44" s="4" t="s">
        <v>128</v>
      </c>
      <c r="AZ44" s="4" t="s">
        <v>128</v>
      </c>
      <c r="BA44" s="4"/>
      <c r="BB44" s="4" t="s">
        <v>241</v>
      </c>
      <c r="BC44" s="4" t="s">
        <v>241</v>
      </c>
      <c r="BD44" s="4" t="s">
        <v>246</v>
      </c>
      <c r="BE44" s="4" t="s">
        <v>246</v>
      </c>
      <c r="BF44" s="4" t="s">
        <v>246</v>
      </c>
      <c r="BG44" s="16" t="s">
        <v>253</v>
      </c>
      <c r="BH44" s="177" t="s">
        <v>246</v>
      </c>
      <c r="BI44" s="177" t="s">
        <v>246</v>
      </c>
      <c r="BJ44" s="4" t="s">
        <v>241</v>
      </c>
      <c r="BK44" s="4" t="s">
        <v>249</v>
      </c>
      <c r="BL44" s="16" t="s">
        <v>254</v>
      </c>
      <c r="BM44" s="4" t="s">
        <v>246</v>
      </c>
      <c r="BN44" s="4" t="s">
        <v>241</v>
      </c>
      <c r="BO44" s="4"/>
      <c r="BP44" s="4" t="s">
        <v>250</v>
      </c>
      <c r="BQ44" s="52" t="s">
        <v>241</v>
      </c>
      <c r="BR44" s="177" t="s">
        <v>255</v>
      </c>
      <c r="BS44" s="177" t="s">
        <v>256</v>
      </c>
      <c r="BT44" s="177" t="s">
        <v>240</v>
      </c>
      <c r="BU44" s="177" t="s">
        <v>256</v>
      </c>
      <c r="BV44" s="177" t="s">
        <v>256</v>
      </c>
      <c r="BW44" s="52" t="s">
        <v>257</v>
      </c>
      <c r="BX44" s="52" t="s">
        <v>249</v>
      </c>
      <c r="BY44" s="52" t="s">
        <v>249</v>
      </c>
      <c r="BZ44" s="32" t="s">
        <v>250</v>
      </c>
      <c r="CA44" s="52" t="s">
        <v>241</v>
      </c>
      <c r="CB44" s="52" t="s">
        <v>246</v>
      </c>
      <c r="CC44" s="52" t="s">
        <v>241</v>
      </c>
      <c r="CD44" s="52" t="s">
        <v>249</v>
      </c>
      <c r="CE44" s="52"/>
    </row>
    <row r="45" spans="1:83" s="37" customFormat="1" ht="12.75">
      <c r="A45" s="84">
        <v>2</v>
      </c>
      <c r="B45" s="82" t="s">
        <v>136</v>
      </c>
      <c r="C45" s="199"/>
      <c r="D45" s="83"/>
      <c r="E45" s="94" t="s">
        <v>808</v>
      </c>
      <c r="F45" s="380">
        <v>124505.44</v>
      </c>
      <c r="G45" s="94" t="s">
        <v>92</v>
      </c>
      <c r="H45" s="94"/>
      <c r="I45" s="94"/>
      <c r="J45" s="94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</row>
    <row r="46" spans="1:83" s="37" customFormat="1" ht="38.25">
      <c r="A46" s="31">
        <v>3</v>
      </c>
      <c r="B46" s="7" t="s">
        <v>137</v>
      </c>
      <c r="C46" s="198"/>
      <c r="D46" s="174"/>
      <c r="E46" s="339" t="s">
        <v>808</v>
      </c>
      <c r="F46" s="377">
        <v>89</v>
      </c>
      <c r="G46" s="339" t="s">
        <v>92</v>
      </c>
      <c r="H46" s="339"/>
      <c r="I46" s="339"/>
      <c r="J46" s="339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</row>
    <row r="47" spans="1:83" s="37" customFormat="1" ht="15">
      <c r="A47" s="123"/>
      <c r="B47" s="21"/>
      <c r="C47" s="200"/>
      <c r="D47" s="6"/>
      <c r="E47" s="124"/>
      <c r="F47"/>
      <c r="G47"/>
      <c r="H47" s="124"/>
      <c r="I47" s="124"/>
      <c r="J47" s="124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</row>
    <row r="48" spans="1:83" s="22" customFormat="1" ht="16.5" customHeight="1">
      <c r="A48" s="56">
        <v>5</v>
      </c>
      <c r="B48" s="75" t="s">
        <v>175</v>
      </c>
      <c r="C48" s="197"/>
      <c r="D48" s="21"/>
      <c r="E48" s="35"/>
      <c r="F48"/>
      <c r="G48"/>
      <c r="H48" s="35"/>
      <c r="I48" s="35"/>
      <c r="J48" s="35"/>
      <c r="K48" s="21"/>
      <c r="L48" s="21"/>
      <c r="M48" s="21"/>
      <c r="N48" s="21"/>
      <c r="O48" s="21"/>
      <c r="P48" s="21"/>
      <c r="Q48" s="21"/>
      <c r="R48" s="21"/>
    </row>
    <row r="49" spans="1:83" s="23" customFormat="1" ht="15.75" customHeight="1">
      <c r="A49" s="355" t="s">
        <v>0</v>
      </c>
      <c r="B49" s="355" t="s">
        <v>41</v>
      </c>
      <c r="C49" s="355" t="s">
        <v>23</v>
      </c>
      <c r="D49" s="355" t="s">
        <v>93</v>
      </c>
      <c r="E49" s="355" t="s">
        <v>775</v>
      </c>
      <c r="F49" s="356" t="s">
        <v>1336</v>
      </c>
      <c r="G49" s="356" t="s">
        <v>1337</v>
      </c>
      <c r="H49" s="355" t="s">
        <v>42</v>
      </c>
      <c r="I49" s="355" t="s">
        <v>43</v>
      </c>
      <c r="J49" s="355" t="s">
        <v>44</v>
      </c>
      <c r="K49" s="355" t="s">
        <v>142</v>
      </c>
      <c r="L49" s="355" t="s">
        <v>45</v>
      </c>
      <c r="M49" s="355"/>
      <c r="N49" s="355"/>
      <c r="O49" s="355"/>
      <c r="P49" s="355" t="s">
        <v>46</v>
      </c>
      <c r="Q49" s="355"/>
      <c r="R49" s="355"/>
      <c r="S49" s="355"/>
      <c r="T49" s="355" t="s">
        <v>47</v>
      </c>
      <c r="U49" s="355" t="s">
        <v>48</v>
      </c>
      <c r="V49" s="355" t="s">
        <v>143</v>
      </c>
      <c r="W49" s="355" t="s">
        <v>49</v>
      </c>
      <c r="X49" s="355" t="s">
        <v>50</v>
      </c>
      <c r="Y49" s="355" t="s">
        <v>52</v>
      </c>
      <c r="Z49" s="355" t="s">
        <v>104</v>
      </c>
      <c r="AA49" s="355" t="s">
        <v>66</v>
      </c>
      <c r="AB49" s="352" t="s">
        <v>51</v>
      </c>
      <c r="AC49" s="352" t="s">
        <v>110</v>
      </c>
      <c r="AD49" s="352"/>
      <c r="AE49" s="352"/>
      <c r="AF49" s="352"/>
      <c r="AG49" s="352"/>
      <c r="AH49" s="352"/>
      <c r="AI49" s="352" t="s">
        <v>107</v>
      </c>
      <c r="AJ49" s="352"/>
      <c r="AK49" s="352"/>
      <c r="AL49" s="352" t="s">
        <v>53</v>
      </c>
      <c r="AM49" s="352"/>
      <c r="AN49" s="352" t="s">
        <v>54</v>
      </c>
      <c r="AO49" s="352"/>
      <c r="AP49" s="352" t="s">
        <v>119</v>
      </c>
      <c r="AQ49" s="352"/>
      <c r="AR49" s="352"/>
      <c r="AS49" s="352"/>
      <c r="AT49" s="352"/>
      <c r="AU49" s="352"/>
      <c r="AV49" s="352"/>
      <c r="AW49" s="352"/>
      <c r="AX49" s="352"/>
      <c r="AY49" s="352"/>
      <c r="AZ49" s="352"/>
      <c r="BA49" s="352"/>
      <c r="BB49" s="353" t="s">
        <v>4</v>
      </c>
      <c r="BC49" s="353"/>
      <c r="BD49" s="353"/>
      <c r="BE49" s="353"/>
      <c r="BF49" s="353"/>
      <c r="BG49" s="353"/>
      <c r="BH49" s="353"/>
      <c r="BI49" s="353"/>
      <c r="BJ49" s="353"/>
      <c r="BK49" s="353"/>
      <c r="BL49" s="353"/>
      <c r="BM49" s="353"/>
      <c r="BN49" s="353"/>
      <c r="BO49" s="353"/>
      <c r="BP49" s="354" t="s">
        <v>55</v>
      </c>
      <c r="BQ49" s="354"/>
      <c r="BR49" s="354"/>
      <c r="BS49" s="354"/>
      <c r="BT49" s="354"/>
      <c r="BU49" s="354"/>
      <c r="BV49" s="354"/>
      <c r="BW49" s="354"/>
      <c r="BX49" s="354"/>
      <c r="BY49" s="354"/>
      <c r="BZ49" s="354"/>
      <c r="CA49" s="354"/>
      <c r="CB49" s="354"/>
      <c r="CC49" s="354"/>
      <c r="CD49" s="354"/>
      <c r="CE49" s="354"/>
    </row>
    <row r="50" spans="1:83" s="24" customFormat="1" ht="77.25" thickBot="1">
      <c r="A50" s="358"/>
      <c r="B50" s="358"/>
      <c r="C50" s="358"/>
      <c r="D50" s="358"/>
      <c r="E50" s="358"/>
      <c r="F50" s="361"/>
      <c r="G50" s="361"/>
      <c r="H50" s="358"/>
      <c r="I50" s="358"/>
      <c r="J50" s="358"/>
      <c r="K50" s="358"/>
      <c r="L50" s="335" t="s">
        <v>56</v>
      </c>
      <c r="M50" s="335" t="s">
        <v>57</v>
      </c>
      <c r="N50" s="335" t="s">
        <v>58</v>
      </c>
      <c r="O50" s="335" t="s">
        <v>59</v>
      </c>
      <c r="P50" s="335" t="s">
        <v>60</v>
      </c>
      <c r="Q50" s="335" t="s">
        <v>61</v>
      </c>
      <c r="R50" s="335" t="s">
        <v>62</v>
      </c>
      <c r="S50" s="335" t="s">
        <v>63</v>
      </c>
      <c r="T50" s="358"/>
      <c r="U50" s="358"/>
      <c r="V50" s="358"/>
      <c r="W50" s="358"/>
      <c r="X50" s="358"/>
      <c r="Y50" s="358"/>
      <c r="Z50" s="358"/>
      <c r="AA50" s="358"/>
      <c r="AB50" s="357"/>
      <c r="AC50" s="338" t="s">
        <v>24</v>
      </c>
      <c r="AD50" s="338" t="s">
        <v>108</v>
      </c>
      <c r="AE50" s="338" t="s">
        <v>109</v>
      </c>
      <c r="AF50" s="338" t="s">
        <v>64</v>
      </c>
      <c r="AG50" s="338" t="s">
        <v>65</v>
      </c>
      <c r="AH50" s="338" t="s">
        <v>66</v>
      </c>
      <c r="AI50" s="338" t="s">
        <v>67</v>
      </c>
      <c r="AJ50" s="338" t="s">
        <v>26</v>
      </c>
      <c r="AK50" s="338" t="s">
        <v>66</v>
      </c>
      <c r="AL50" s="338" t="s">
        <v>25</v>
      </c>
      <c r="AM50" s="338" t="s">
        <v>66</v>
      </c>
      <c r="AN50" s="338" t="s">
        <v>68</v>
      </c>
      <c r="AO50" s="338" t="s">
        <v>69</v>
      </c>
      <c r="AP50" s="338" t="s">
        <v>70</v>
      </c>
      <c r="AQ50" s="338" t="s">
        <v>71</v>
      </c>
      <c r="AR50" s="338" t="s">
        <v>72</v>
      </c>
      <c r="AS50" s="338" t="s">
        <v>73</v>
      </c>
      <c r="AT50" s="338" t="s">
        <v>74</v>
      </c>
      <c r="AU50" s="338" t="s">
        <v>75</v>
      </c>
      <c r="AV50" s="338" t="s">
        <v>76</v>
      </c>
      <c r="AW50" s="338" t="s">
        <v>120</v>
      </c>
      <c r="AX50" s="338" t="s">
        <v>77</v>
      </c>
      <c r="AY50" s="338" t="s">
        <v>78</v>
      </c>
      <c r="AZ50" s="338" t="s">
        <v>79</v>
      </c>
      <c r="BA50" s="338" t="s">
        <v>111</v>
      </c>
      <c r="BB50" s="102" t="s">
        <v>80</v>
      </c>
      <c r="BC50" s="102" t="s">
        <v>81</v>
      </c>
      <c r="BD50" s="102" t="s">
        <v>82</v>
      </c>
      <c r="BE50" s="102" t="s">
        <v>83</v>
      </c>
      <c r="BF50" s="102" t="s">
        <v>84</v>
      </c>
      <c r="BG50" s="102" t="s">
        <v>105</v>
      </c>
      <c r="BH50" s="102" t="s">
        <v>94</v>
      </c>
      <c r="BI50" s="102" t="s">
        <v>95</v>
      </c>
      <c r="BJ50" s="102" t="s">
        <v>16</v>
      </c>
      <c r="BK50" s="102" t="s">
        <v>17</v>
      </c>
      <c r="BL50" s="102" t="s">
        <v>18</v>
      </c>
      <c r="BM50" s="102" t="s">
        <v>85</v>
      </c>
      <c r="BN50" s="102" t="s">
        <v>19</v>
      </c>
      <c r="BO50" s="102" t="s">
        <v>20</v>
      </c>
      <c r="BP50" s="103" t="s">
        <v>21</v>
      </c>
      <c r="BQ50" s="103" t="s">
        <v>14</v>
      </c>
      <c r="BR50" s="103" t="s">
        <v>96</v>
      </c>
      <c r="BS50" s="103" t="s">
        <v>97</v>
      </c>
      <c r="BT50" s="103" t="s">
        <v>98</v>
      </c>
      <c r="BU50" s="103" t="s">
        <v>99</v>
      </c>
      <c r="BV50" s="103" t="s">
        <v>100</v>
      </c>
      <c r="BW50" s="103" t="s">
        <v>86</v>
      </c>
      <c r="BX50" s="103" t="s">
        <v>87</v>
      </c>
      <c r="BY50" s="103" t="s">
        <v>88</v>
      </c>
      <c r="BZ50" s="103" t="s">
        <v>101</v>
      </c>
      <c r="CA50" s="103" t="s">
        <v>89</v>
      </c>
      <c r="CB50" s="103" t="s">
        <v>106</v>
      </c>
      <c r="CC50" s="103" t="s">
        <v>90</v>
      </c>
      <c r="CD50" s="103" t="s">
        <v>91</v>
      </c>
      <c r="CE50" s="103" t="s">
        <v>20</v>
      </c>
    </row>
    <row r="51" spans="1:83" s="159" customFormat="1" ht="13.5" thickTop="1">
      <c r="A51" s="31">
        <v>1</v>
      </c>
      <c r="B51" s="151" t="s">
        <v>395</v>
      </c>
      <c r="C51" s="28" t="s">
        <v>406</v>
      </c>
      <c r="D51" s="177" t="s">
        <v>237</v>
      </c>
      <c r="E51" s="280" t="s">
        <v>785</v>
      </c>
      <c r="F51" s="369">
        <v>4116000</v>
      </c>
      <c r="G51" s="339" t="s">
        <v>102</v>
      </c>
      <c r="H51" s="336">
        <v>1176</v>
      </c>
      <c r="I51" s="336">
        <v>1176</v>
      </c>
      <c r="J51" s="32">
        <v>2001</v>
      </c>
      <c r="K51" s="32" t="s">
        <v>413</v>
      </c>
      <c r="L51" s="152" t="s">
        <v>240</v>
      </c>
      <c r="M51" s="152" t="s">
        <v>256</v>
      </c>
      <c r="N51" s="4" t="s">
        <v>249</v>
      </c>
      <c r="O51" s="4" t="s">
        <v>249</v>
      </c>
      <c r="P51" s="177" t="s">
        <v>414</v>
      </c>
      <c r="Q51" s="177" t="s">
        <v>415</v>
      </c>
      <c r="R51" s="177" t="s">
        <v>416</v>
      </c>
      <c r="S51" s="177" t="s">
        <v>417</v>
      </c>
      <c r="T51" s="4" t="s">
        <v>241</v>
      </c>
      <c r="U51" s="177" t="s">
        <v>426</v>
      </c>
      <c r="V51" s="177"/>
      <c r="W51" s="4" t="s">
        <v>249</v>
      </c>
      <c r="X51" s="4" t="s">
        <v>250</v>
      </c>
      <c r="Y51" s="4" t="s">
        <v>241</v>
      </c>
      <c r="Z51" s="4" t="s">
        <v>241</v>
      </c>
      <c r="AA51" s="52"/>
      <c r="AB51" s="4" t="s">
        <v>246</v>
      </c>
      <c r="AC51" s="4" t="s">
        <v>241</v>
      </c>
      <c r="AD51" s="4"/>
      <c r="AE51" s="4"/>
      <c r="AF51" s="4"/>
      <c r="AG51" s="4" t="s">
        <v>249</v>
      </c>
      <c r="AH51" s="4"/>
      <c r="AI51" s="4" t="s">
        <v>249</v>
      </c>
      <c r="AJ51" s="4"/>
      <c r="AK51" s="4"/>
      <c r="AL51" s="4"/>
      <c r="AM51" s="4"/>
      <c r="AN51" s="4" t="s">
        <v>251</v>
      </c>
      <c r="AO51" s="4" t="s">
        <v>252</v>
      </c>
      <c r="AP51" s="4" t="s">
        <v>246</v>
      </c>
      <c r="AQ51" s="4" t="s">
        <v>246</v>
      </c>
      <c r="AR51" s="4" t="s">
        <v>246</v>
      </c>
      <c r="AS51" s="4" t="s">
        <v>246</v>
      </c>
      <c r="AT51" s="4" t="s">
        <v>246</v>
      </c>
      <c r="AU51" s="4" t="s">
        <v>246</v>
      </c>
      <c r="AV51" s="4" t="s">
        <v>246</v>
      </c>
      <c r="AW51" s="4" t="s">
        <v>246</v>
      </c>
      <c r="AX51" s="4" t="s">
        <v>246</v>
      </c>
      <c r="AY51" s="4" t="s">
        <v>246</v>
      </c>
      <c r="AZ51" s="4" t="s">
        <v>246</v>
      </c>
      <c r="BA51" s="4" t="s">
        <v>186</v>
      </c>
      <c r="BB51" s="4" t="s">
        <v>241</v>
      </c>
      <c r="BC51" s="4" t="s">
        <v>241</v>
      </c>
      <c r="BD51" s="4" t="s">
        <v>241</v>
      </c>
      <c r="BE51" s="4" t="s">
        <v>241</v>
      </c>
      <c r="BF51" s="4" t="s">
        <v>246</v>
      </c>
      <c r="BG51" s="4" t="s">
        <v>246</v>
      </c>
      <c r="BH51" s="177" t="s">
        <v>434</v>
      </c>
      <c r="BI51" s="177" t="s">
        <v>434</v>
      </c>
      <c r="BJ51" s="4" t="s">
        <v>246</v>
      </c>
      <c r="BK51" s="4" t="s">
        <v>246</v>
      </c>
      <c r="BL51" s="4" t="s">
        <v>435</v>
      </c>
      <c r="BM51" s="4" t="s">
        <v>241</v>
      </c>
      <c r="BN51" s="4" t="s">
        <v>241</v>
      </c>
      <c r="BO51" s="4"/>
      <c r="BP51" s="4" t="s">
        <v>250</v>
      </c>
      <c r="BQ51" s="52" t="s">
        <v>241</v>
      </c>
      <c r="BR51" s="177" t="s">
        <v>255</v>
      </c>
      <c r="BS51" s="177" t="s">
        <v>256</v>
      </c>
      <c r="BT51" s="177" t="s">
        <v>240</v>
      </c>
      <c r="BU51" s="177" t="s">
        <v>256</v>
      </c>
      <c r="BV51" s="177" t="s">
        <v>256</v>
      </c>
      <c r="BW51" s="52" t="s">
        <v>257</v>
      </c>
      <c r="BX51" s="52" t="s">
        <v>257</v>
      </c>
      <c r="BY51" s="52" t="s">
        <v>257</v>
      </c>
      <c r="BZ51" s="32" t="s">
        <v>436</v>
      </c>
      <c r="CA51" s="52" t="s">
        <v>241</v>
      </c>
      <c r="CB51" s="52" t="s">
        <v>246</v>
      </c>
      <c r="CC51" s="52" t="s">
        <v>241</v>
      </c>
      <c r="CD51" s="52" t="s">
        <v>246</v>
      </c>
      <c r="CE51" s="52" t="s">
        <v>186</v>
      </c>
    </row>
    <row r="52" spans="1:83" s="159" customFormat="1" ht="12.75">
      <c r="A52" s="31">
        <v>2</v>
      </c>
      <c r="B52" s="151" t="s">
        <v>396</v>
      </c>
      <c r="C52" s="28" t="s">
        <v>407</v>
      </c>
      <c r="D52" s="177" t="s">
        <v>237</v>
      </c>
      <c r="E52" s="175" t="s">
        <v>785</v>
      </c>
      <c r="F52" s="369">
        <v>247500</v>
      </c>
      <c r="G52" s="339" t="s">
        <v>102</v>
      </c>
      <c r="H52" s="336">
        <v>165</v>
      </c>
      <c r="I52" s="336">
        <v>165</v>
      </c>
      <c r="J52" s="32">
        <v>1976</v>
      </c>
      <c r="K52" s="32" t="s">
        <v>413</v>
      </c>
      <c r="L52" s="152" t="s">
        <v>240</v>
      </c>
      <c r="M52" s="152" t="s">
        <v>240</v>
      </c>
      <c r="N52" s="4" t="s">
        <v>249</v>
      </c>
      <c r="O52" s="4" t="s">
        <v>250</v>
      </c>
      <c r="P52" s="177" t="s">
        <v>242</v>
      </c>
      <c r="Q52" s="177" t="s">
        <v>418</v>
      </c>
      <c r="R52" s="177" t="s">
        <v>419</v>
      </c>
      <c r="S52" s="177" t="s">
        <v>420</v>
      </c>
      <c r="T52" s="4" t="s">
        <v>246</v>
      </c>
      <c r="U52" s="177" t="s">
        <v>427</v>
      </c>
      <c r="V52" s="177"/>
      <c r="W52" s="4" t="s">
        <v>249</v>
      </c>
      <c r="X52" s="4" t="s">
        <v>246</v>
      </c>
      <c r="Y52" s="4" t="s">
        <v>246</v>
      </c>
      <c r="Z52" s="4" t="s">
        <v>246</v>
      </c>
      <c r="AA52" s="52"/>
      <c r="AB52" s="4" t="s">
        <v>249</v>
      </c>
      <c r="AC52" s="4" t="s">
        <v>241</v>
      </c>
      <c r="AD52" s="4"/>
      <c r="AE52" s="4"/>
      <c r="AF52" s="4"/>
      <c r="AG52" s="4" t="s">
        <v>249</v>
      </c>
      <c r="AH52" s="4"/>
      <c r="AI52" s="4" t="s">
        <v>249</v>
      </c>
      <c r="AJ52" s="4"/>
      <c r="AK52" s="4"/>
      <c r="AL52" s="4"/>
      <c r="AM52" s="4"/>
      <c r="AN52" s="4" t="s">
        <v>251</v>
      </c>
      <c r="AO52" s="4" t="s">
        <v>252</v>
      </c>
      <c r="AP52" s="4" t="s">
        <v>246</v>
      </c>
      <c r="AQ52" s="4" t="s">
        <v>246</v>
      </c>
      <c r="AR52" s="4" t="s">
        <v>246</v>
      </c>
      <c r="AS52" s="4" t="s">
        <v>246</v>
      </c>
      <c r="AT52" s="4" t="s">
        <v>246</v>
      </c>
      <c r="AU52" s="4" t="s">
        <v>246</v>
      </c>
      <c r="AV52" s="4" t="s">
        <v>246</v>
      </c>
      <c r="AW52" s="4" t="s">
        <v>246</v>
      </c>
      <c r="AX52" s="4" t="s">
        <v>246</v>
      </c>
      <c r="AY52" s="4" t="s">
        <v>246</v>
      </c>
      <c r="AZ52" s="4" t="s">
        <v>246</v>
      </c>
      <c r="BA52" s="4" t="s">
        <v>186</v>
      </c>
      <c r="BB52" s="4" t="s">
        <v>241</v>
      </c>
      <c r="BC52" s="4" t="s">
        <v>241</v>
      </c>
      <c r="BD52" s="4" t="s">
        <v>246</v>
      </c>
      <c r="BE52" s="4" t="s">
        <v>241</v>
      </c>
      <c r="BF52" s="4" t="s">
        <v>246</v>
      </c>
      <c r="BG52" s="4" t="s">
        <v>246</v>
      </c>
      <c r="BH52" s="177" t="s">
        <v>246</v>
      </c>
      <c r="BI52" s="177" t="s">
        <v>437</v>
      </c>
      <c r="BJ52" s="4" t="s">
        <v>249</v>
      </c>
      <c r="BK52" s="4" t="s">
        <v>249</v>
      </c>
      <c r="BL52" s="4" t="s">
        <v>438</v>
      </c>
      <c r="BM52" s="4" t="s">
        <v>250</v>
      </c>
      <c r="BN52" s="4" t="s">
        <v>241</v>
      </c>
      <c r="BO52" s="4"/>
      <c r="BP52" s="4" t="s">
        <v>250</v>
      </c>
      <c r="BQ52" s="52" t="s">
        <v>241</v>
      </c>
      <c r="BR52" s="177" t="s">
        <v>240</v>
      </c>
      <c r="BS52" s="177" t="s">
        <v>256</v>
      </c>
      <c r="BT52" s="177" t="s">
        <v>256</v>
      </c>
      <c r="BU52" s="177" t="s">
        <v>256</v>
      </c>
      <c r="BV52" s="177" t="s">
        <v>256</v>
      </c>
      <c r="BW52" s="52" t="s">
        <v>246</v>
      </c>
      <c r="BX52" s="52" t="s">
        <v>246</v>
      </c>
      <c r="BY52" s="52" t="s">
        <v>246</v>
      </c>
      <c r="BZ52" s="32" t="s">
        <v>436</v>
      </c>
      <c r="CA52" s="52" t="s">
        <v>241</v>
      </c>
      <c r="CB52" s="52" t="s">
        <v>246</v>
      </c>
      <c r="CC52" s="52" t="s">
        <v>241</v>
      </c>
      <c r="CD52" s="52" t="s">
        <v>246</v>
      </c>
      <c r="CE52" s="52" t="s">
        <v>186</v>
      </c>
    </row>
    <row r="53" spans="1:83" s="159" customFormat="1" ht="12.75">
      <c r="A53" s="31">
        <v>3</v>
      </c>
      <c r="B53" s="151" t="s">
        <v>397</v>
      </c>
      <c r="C53" s="28" t="s">
        <v>407</v>
      </c>
      <c r="D53" s="177" t="s">
        <v>237</v>
      </c>
      <c r="E53" s="175" t="s">
        <v>785</v>
      </c>
      <c r="F53" s="369">
        <v>118125</v>
      </c>
      <c r="G53" s="339" t="s">
        <v>102</v>
      </c>
      <c r="H53" s="336">
        <v>78.75</v>
      </c>
      <c r="I53" s="336" t="s">
        <v>412</v>
      </c>
      <c r="J53" s="32">
        <v>1976</v>
      </c>
      <c r="K53" s="32" t="s">
        <v>413</v>
      </c>
      <c r="L53" s="152" t="s">
        <v>240</v>
      </c>
      <c r="M53" s="152" t="s">
        <v>256</v>
      </c>
      <c r="N53" s="4" t="s">
        <v>249</v>
      </c>
      <c r="O53" s="4" t="s">
        <v>246</v>
      </c>
      <c r="P53" s="177" t="s">
        <v>242</v>
      </c>
      <c r="Q53" s="177" t="s">
        <v>415</v>
      </c>
      <c r="R53" s="177" t="s">
        <v>244</v>
      </c>
      <c r="S53" s="177" t="s">
        <v>420</v>
      </c>
      <c r="T53" s="4" t="s">
        <v>249</v>
      </c>
      <c r="U53" s="177" t="s">
        <v>427</v>
      </c>
      <c r="V53" s="177"/>
      <c r="W53" s="4" t="s">
        <v>249</v>
      </c>
      <c r="X53" s="4" t="s">
        <v>246</v>
      </c>
      <c r="Y53" s="4" t="s">
        <v>246</v>
      </c>
      <c r="Z53" s="4" t="s">
        <v>246</v>
      </c>
      <c r="AA53" s="52"/>
      <c r="AB53" s="4" t="s">
        <v>249</v>
      </c>
      <c r="AC53" s="4" t="s">
        <v>241</v>
      </c>
      <c r="AD53" s="4"/>
      <c r="AE53" s="4"/>
      <c r="AF53" s="4"/>
      <c r="AG53" s="4" t="s">
        <v>249</v>
      </c>
      <c r="AH53" s="4"/>
      <c r="AI53" s="4" t="s">
        <v>249</v>
      </c>
      <c r="AJ53" s="4"/>
      <c r="AK53" s="4"/>
      <c r="AL53" s="4"/>
      <c r="AM53" s="4"/>
      <c r="AN53" s="4" t="s">
        <v>251</v>
      </c>
      <c r="AO53" s="4" t="s">
        <v>252</v>
      </c>
      <c r="AP53" s="4" t="s">
        <v>246</v>
      </c>
      <c r="AQ53" s="4" t="s">
        <v>246</v>
      </c>
      <c r="AR53" s="4" t="s">
        <v>246</v>
      </c>
      <c r="AS53" s="4" t="s">
        <v>246</v>
      </c>
      <c r="AT53" s="4" t="s">
        <v>246</v>
      </c>
      <c r="AU53" s="4" t="s">
        <v>246</v>
      </c>
      <c r="AV53" s="4" t="s">
        <v>246</v>
      </c>
      <c r="AW53" s="4" t="s">
        <v>246</v>
      </c>
      <c r="AX53" s="4" t="s">
        <v>246</v>
      </c>
      <c r="AY53" s="4" t="s">
        <v>246</v>
      </c>
      <c r="AZ53" s="4" t="s">
        <v>246</v>
      </c>
      <c r="BA53" s="4" t="s">
        <v>186</v>
      </c>
      <c r="BB53" s="4" t="s">
        <v>241</v>
      </c>
      <c r="BC53" s="4" t="s">
        <v>241</v>
      </c>
      <c r="BD53" s="4" t="s">
        <v>246</v>
      </c>
      <c r="BE53" s="4" t="s">
        <v>241</v>
      </c>
      <c r="BF53" s="4" t="s">
        <v>246</v>
      </c>
      <c r="BG53" s="4" t="s">
        <v>246</v>
      </c>
      <c r="BH53" s="177" t="s">
        <v>246</v>
      </c>
      <c r="BI53" s="177" t="s">
        <v>437</v>
      </c>
      <c r="BJ53" s="4" t="s">
        <v>249</v>
      </c>
      <c r="BK53" s="4" t="s">
        <v>249</v>
      </c>
      <c r="BL53" s="4" t="s">
        <v>439</v>
      </c>
      <c r="BM53" s="4" t="s">
        <v>250</v>
      </c>
      <c r="BN53" s="4" t="s">
        <v>246</v>
      </c>
      <c r="BO53" s="4"/>
      <c r="BP53" s="4" t="s">
        <v>250</v>
      </c>
      <c r="BQ53" s="52" t="s">
        <v>241</v>
      </c>
      <c r="BR53" s="177" t="s">
        <v>240</v>
      </c>
      <c r="BS53" s="177" t="s">
        <v>256</v>
      </c>
      <c r="BT53" s="177" t="s">
        <v>256</v>
      </c>
      <c r="BU53" s="177" t="s">
        <v>256</v>
      </c>
      <c r="BV53" s="177" t="s">
        <v>256</v>
      </c>
      <c r="BW53" s="52" t="s">
        <v>246</v>
      </c>
      <c r="BX53" s="52" t="s">
        <v>246</v>
      </c>
      <c r="BY53" s="52" t="s">
        <v>246</v>
      </c>
      <c r="BZ53" s="32" t="s">
        <v>436</v>
      </c>
      <c r="CA53" s="52" t="s">
        <v>241</v>
      </c>
      <c r="CB53" s="52" t="s">
        <v>246</v>
      </c>
      <c r="CC53" s="52" t="s">
        <v>241</v>
      </c>
      <c r="CD53" s="52" t="s">
        <v>246</v>
      </c>
      <c r="CE53" s="52" t="s">
        <v>186</v>
      </c>
    </row>
    <row r="54" spans="1:83" s="159" customFormat="1" ht="12.75">
      <c r="A54" s="31">
        <v>4</v>
      </c>
      <c r="B54" s="151" t="s">
        <v>398</v>
      </c>
      <c r="C54" s="28" t="s">
        <v>407</v>
      </c>
      <c r="D54" s="177" t="s">
        <v>237</v>
      </c>
      <c r="E54" s="175" t="s">
        <v>785</v>
      </c>
      <c r="F54" s="369">
        <v>189750</v>
      </c>
      <c r="G54" s="339" t="s">
        <v>102</v>
      </c>
      <c r="H54" s="336">
        <v>126.5</v>
      </c>
      <c r="I54" s="336">
        <v>126.5</v>
      </c>
      <c r="J54" s="32">
        <v>1976</v>
      </c>
      <c r="K54" s="32" t="s">
        <v>413</v>
      </c>
      <c r="L54" s="152" t="s">
        <v>240</v>
      </c>
      <c r="M54" s="152" t="s">
        <v>256</v>
      </c>
      <c r="N54" s="4" t="s">
        <v>249</v>
      </c>
      <c r="O54" s="4" t="s">
        <v>249</v>
      </c>
      <c r="P54" s="177" t="s">
        <v>242</v>
      </c>
      <c r="Q54" s="177" t="s">
        <v>415</v>
      </c>
      <c r="R54" s="177" t="s">
        <v>244</v>
      </c>
      <c r="S54" s="177" t="s">
        <v>420</v>
      </c>
      <c r="T54" s="4" t="s">
        <v>249</v>
      </c>
      <c r="U54" s="177" t="s">
        <v>428</v>
      </c>
      <c r="V54" s="177"/>
      <c r="W54" s="4" t="s">
        <v>249</v>
      </c>
      <c r="X54" s="4" t="s">
        <v>246</v>
      </c>
      <c r="Y54" s="4" t="s">
        <v>246</v>
      </c>
      <c r="Z54" s="4" t="s">
        <v>246</v>
      </c>
      <c r="AA54" s="52"/>
      <c r="AB54" s="4" t="s">
        <v>249</v>
      </c>
      <c r="AC54" s="4" t="s">
        <v>241</v>
      </c>
      <c r="AD54" s="4"/>
      <c r="AE54" s="4"/>
      <c r="AF54" s="4"/>
      <c r="AG54" s="4" t="s">
        <v>249</v>
      </c>
      <c r="AH54" s="4"/>
      <c r="AI54" s="4" t="s">
        <v>249</v>
      </c>
      <c r="AJ54" s="4"/>
      <c r="AK54" s="4"/>
      <c r="AL54" s="4"/>
      <c r="AM54" s="4"/>
      <c r="AN54" s="4" t="s">
        <v>251</v>
      </c>
      <c r="AO54" s="4" t="s">
        <v>252</v>
      </c>
      <c r="AP54" s="4" t="s">
        <v>246</v>
      </c>
      <c r="AQ54" s="4" t="s">
        <v>246</v>
      </c>
      <c r="AR54" s="4" t="s">
        <v>246</v>
      </c>
      <c r="AS54" s="4" t="s">
        <v>246</v>
      </c>
      <c r="AT54" s="4" t="s">
        <v>246</v>
      </c>
      <c r="AU54" s="4" t="s">
        <v>246</v>
      </c>
      <c r="AV54" s="4" t="s">
        <v>246</v>
      </c>
      <c r="AW54" s="4" t="s">
        <v>246</v>
      </c>
      <c r="AX54" s="4" t="s">
        <v>246</v>
      </c>
      <c r="AY54" s="4" t="s">
        <v>246</v>
      </c>
      <c r="AZ54" s="4" t="s">
        <v>246</v>
      </c>
      <c r="BA54" s="4" t="s">
        <v>186</v>
      </c>
      <c r="BB54" s="4" t="s">
        <v>241</v>
      </c>
      <c r="BC54" s="4" t="s">
        <v>241</v>
      </c>
      <c r="BD54" s="4" t="s">
        <v>246</v>
      </c>
      <c r="BE54" s="4" t="s">
        <v>241</v>
      </c>
      <c r="BF54" s="4" t="s">
        <v>246</v>
      </c>
      <c r="BG54" s="4" t="s">
        <v>246</v>
      </c>
      <c r="BH54" s="177" t="s">
        <v>246</v>
      </c>
      <c r="BI54" s="177" t="s">
        <v>437</v>
      </c>
      <c r="BJ54" s="4" t="s">
        <v>249</v>
      </c>
      <c r="BK54" s="4" t="s">
        <v>249</v>
      </c>
      <c r="BL54" s="4" t="s">
        <v>439</v>
      </c>
      <c r="BM54" s="4" t="s">
        <v>241</v>
      </c>
      <c r="BN54" s="4" t="s">
        <v>246</v>
      </c>
      <c r="BO54" s="4"/>
      <c r="BP54" s="4" t="s">
        <v>250</v>
      </c>
      <c r="BQ54" s="52" t="s">
        <v>241</v>
      </c>
      <c r="BR54" s="177" t="s">
        <v>240</v>
      </c>
      <c r="BS54" s="177" t="s">
        <v>256</v>
      </c>
      <c r="BT54" s="177" t="s">
        <v>256</v>
      </c>
      <c r="BU54" s="177" t="s">
        <v>256</v>
      </c>
      <c r="BV54" s="177" t="s">
        <v>256</v>
      </c>
      <c r="BW54" s="52" t="s">
        <v>246</v>
      </c>
      <c r="BX54" s="52" t="s">
        <v>246</v>
      </c>
      <c r="BY54" s="52" t="s">
        <v>246</v>
      </c>
      <c r="BZ54" s="32" t="s">
        <v>436</v>
      </c>
      <c r="CA54" s="52" t="s">
        <v>241</v>
      </c>
      <c r="CB54" s="52" t="s">
        <v>246</v>
      </c>
      <c r="CC54" s="52" t="s">
        <v>241</v>
      </c>
      <c r="CD54" s="52" t="s">
        <v>246</v>
      </c>
      <c r="CE54" s="52" t="s">
        <v>186</v>
      </c>
    </row>
    <row r="55" spans="1:83" s="159" customFormat="1" ht="25.5">
      <c r="A55" s="31">
        <v>5</v>
      </c>
      <c r="B55" s="151" t="s">
        <v>399</v>
      </c>
      <c r="C55" s="28" t="s">
        <v>770</v>
      </c>
      <c r="D55" s="177" t="s">
        <v>237</v>
      </c>
      <c r="E55" s="175" t="s">
        <v>785</v>
      </c>
      <c r="F55" s="369">
        <v>16900</v>
      </c>
      <c r="G55" s="339" t="s">
        <v>102</v>
      </c>
      <c r="H55" s="336">
        <v>33.799999999999997</v>
      </c>
      <c r="I55" s="336">
        <v>33.799999999999997</v>
      </c>
      <c r="J55" s="32">
        <v>1976</v>
      </c>
      <c r="K55" s="32" t="s">
        <v>413</v>
      </c>
      <c r="L55" s="152" t="s">
        <v>240</v>
      </c>
      <c r="M55" s="152" t="s">
        <v>256</v>
      </c>
      <c r="N55" s="4" t="s">
        <v>249</v>
      </c>
      <c r="O55" s="4" t="s">
        <v>249</v>
      </c>
      <c r="P55" s="177" t="s">
        <v>242</v>
      </c>
      <c r="Q55" s="177" t="s">
        <v>415</v>
      </c>
      <c r="R55" s="177" t="s">
        <v>418</v>
      </c>
      <c r="S55" s="177" t="s">
        <v>421</v>
      </c>
      <c r="T55" s="4" t="s">
        <v>249</v>
      </c>
      <c r="U55" s="177" t="s">
        <v>428</v>
      </c>
      <c r="V55" s="177"/>
      <c r="W55" s="4" t="s">
        <v>249</v>
      </c>
      <c r="X55" s="4" t="s">
        <v>246</v>
      </c>
      <c r="Y55" s="4" t="s">
        <v>246</v>
      </c>
      <c r="Z55" s="4" t="s">
        <v>246</v>
      </c>
      <c r="AA55" s="52"/>
      <c r="AB55" s="4" t="s">
        <v>249</v>
      </c>
      <c r="AC55" s="4" t="s">
        <v>249</v>
      </c>
      <c r="AD55" s="4" t="s">
        <v>433</v>
      </c>
      <c r="AE55" s="4" t="s">
        <v>431</v>
      </c>
      <c r="AF55" s="4" t="s">
        <v>432</v>
      </c>
      <c r="AG55" s="4" t="s">
        <v>249</v>
      </c>
      <c r="AH55" s="4"/>
      <c r="AI55" s="4" t="s">
        <v>249</v>
      </c>
      <c r="AJ55" s="4"/>
      <c r="AK55" s="4"/>
      <c r="AL55" s="4"/>
      <c r="AM55" s="4"/>
      <c r="AN55" s="4" t="s">
        <v>251</v>
      </c>
      <c r="AO55" s="4" t="s">
        <v>252</v>
      </c>
      <c r="AP55" s="4" t="s">
        <v>246</v>
      </c>
      <c r="AQ55" s="4" t="s">
        <v>246</v>
      </c>
      <c r="AR55" s="4" t="s">
        <v>246</v>
      </c>
      <c r="AS55" s="4" t="s">
        <v>246</v>
      </c>
      <c r="AT55" s="4" t="s">
        <v>246</v>
      </c>
      <c r="AU55" s="4" t="s">
        <v>246</v>
      </c>
      <c r="AV55" s="4" t="s">
        <v>246</v>
      </c>
      <c r="AW55" s="4" t="s">
        <v>246</v>
      </c>
      <c r="AX55" s="4" t="s">
        <v>246</v>
      </c>
      <c r="AY55" s="4" t="s">
        <v>246</v>
      </c>
      <c r="AZ55" s="4" t="s">
        <v>246</v>
      </c>
      <c r="BA55" s="4" t="s">
        <v>186</v>
      </c>
      <c r="BB55" s="4" t="s">
        <v>241</v>
      </c>
      <c r="BC55" s="4" t="s">
        <v>241</v>
      </c>
      <c r="BD55" s="4" t="s">
        <v>246</v>
      </c>
      <c r="BE55" s="4" t="s">
        <v>241</v>
      </c>
      <c r="BF55" s="4" t="s">
        <v>246</v>
      </c>
      <c r="BG55" s="4" t="s">
        <v>246</v>
      </c>
      <c r="BH55" s="177" t="s">
        <v>246</v>
      </c>
      <c r="BI55" s="177" t="s">
        <v>437</v>
      </c>
      <c r="BJ55" s="4" t="s">
        <v>249</v>
      </c>
      <c r="BK55" s="4" t="s">
        <v>249</v>
      </c>
      <c r="BL55" s="4" t="s">
        <v>246</v>
      </c>
      <c r="BM55" s="4" t="s">
        <v>249</v>
      </c>
      <c r="BN55" s="4" t="s">
        <v>246</v>
      </c>
      <c r="BO55" s="4"/>
      <c r="BP55" s="4" t="s">
        <v>246</v>
      </c>
      <c r="BQ55" s="52" t="s">
        <v>241</v>
      </c>
      <c r="BR55" s="177" t="s">
        <v>256</v>
      </c>
      <c r="BS55" s="177" t="s">
        <v>256</v>
      </c>
      <c r="BT55" s="177" t="s">
        <v>256</v>
      </c>
      <c r="BU55" s="177" t="s">
        <v>256</v>
      </c>
      <c r="BV55" s="177" t="s">
        <v>256</v>
      </c>
      <c r="BW55" s="52" t="s">
        <v>246</v>
      </c>
      <c r="BX55" s="52" t="s">
        <v>246</v>
      </c>
      <c r="BY55" s="52" t="s">
        <v>246</v>
      </c>
      <c r="BZ55" s="32" t="s">
        <v>246</v>
      </c>
      <c r="CA55" s="52" t="s">
        <v>246</v>
      </c>
      <c r="CB55" s="52" t="s">
        <v>246</v>
      </c>
      <c r="CC55" s="52" t="s">
        <v>249</v>
      </c>
      <c r="CD55" s="52" t="s">
        <v>249</v>
      </c>
      <c r="CE55" s="52" t="s">
        <v>186</v>
      </c>
    </row>
    <row r="56" spans="1:83" s="159" customFormat="1" ht="25.5">
      <c r="A56" s="31">
        <v>6</v>
      </c>
      <c r="B56" s="151" t="s">
        <v>400</v>
      </c>
      <c r="C56" s="28" t="s">
        <v>408</v>
      </c>
      <c r="D56" s="177" t="s">
        <v>237</v>
      </c>
      <c r="E56" s="175" t="s">
        <v>785</v>
      </c>
      <c r="F56" s="369">
        <v>247500</v>
      </c>
      <c r="G56" s="339" t="s">
        <v>102</v>
      </c>
      <c r="H56" s="336">
        <v>165</v>
      </c>
      <c r="I56" s="336">
        <v>165</v>
      </c>
      <c r="J56" s="32">
        <v>1993</v>
      </c>
      <c r="K56" s="32" t="s">
        <v>413</v>
      </c>
      <c r="L56" s="152" t="s">
        <v>240</v>
      </c>
      <c r="M56" s="152" t="s">
        <v>256</v>
      </c>
      <c r="N56" s="4" t="s">
        <v>250</v>
      </c>
      <c r="O56" s="4" t="s">
        <v>249</v>
      </c>
      <c r="P56" s="177" t="s">
        <v>242</v>
      </c>
      <c r="Q56" s="177" t="s">
        <v>422</v>
      </c>
      <c r="R56" s="177" t="s">
        <v>418</v>
      </c>
      <c r="S56" s="177" t="s">
        <v>420</v>
      </c>
      <c r="T56" s="4" t="s">
        <v>249</v>
      </c>
      <c r="U56" s="177" t="s">
        <v>428</v>
      </c>
      <c r="V56" s="177"/>
      <c r="W56" s="4" t="s">
        <v>249</v>
      </c>
      <c r="X56" s="4" t="s">
        <v>246</v>
      </c>
      <c r="Y56" s="4" t="s">
        <v>246</v>
      </c>
      <c r="Z56" s="4" t="s">
        <v>246</v>
      </c>
      <c r="AA56" s="52"/>
      <c r="AB56" s="4" t="s">
        <v>249</v>
      </c>
      <c r="AC56" s="4" t="s">
        <v>241</v>
      </c>
      <c r="AD56" s="4"/>
      <c r="AE56" s="4"/>
      <c r="AF56" s="4"/>
      <c r="AG56" s="4" t="s">
        <v>246</v>
      </c>
      <c r="AH56" s="4"/>
      <c r="AI56" s="4" t="s">
        <v>249</v>
      </c>
      <c r="AJ56" s="4"/>
      <c r="AK56" s="4"/>
      <c r="AL56" s="4"/>
      <c r="AM56" s="4"/>
      <c r="AN56" s="4" t="s">
        <v>251</v>
      </c>
      <c r="AO56" s="4" t="s">
        <v>252</v>
      </c>
      <c r="AP56" s="4" t="s">
        <v>246</v>
      </c>
      <c r="AQ56" s="4" t="s">
        <v>246</v>
      </c>
      <c r="AR56" s="4" t="s">
        <v>246</v>
      </c>
      <c r="AS56" s="4" t="s">
        <v>246</v>
      </c>
      <c r="AT56" s="4" t="s">
        <v>246</v>
      </c>
      <c r="AU56" s="4" t="s">
        <v>246</v>
      </c>
      <c r="AV56" s="4" t="s">
        <v>246</v>
      </c>
      <c r="AW56" s="4" t="s">
        <v>246</v>
      </c>
      <c r="AX56" s="4" t="s">
        <v>246</v>
      </c>
      <c r="AY56" s="4" t="s">
        <v>246</v>
      </c>
      <c r="AZ56" s="4" t="s">
        <v>246</v>
      </c>
      <c r="BA56" s="4" t="s">
        <v>186</v>
      </c>
      <c r="BB56" s="4" t="s">
        <v>241</v>
      </c>
      <c r="BC56" s="4" t="s">
        <v>241</v>
      </c>
      <c r="BD56" s="4" t="s">
        <v>246</v>
      </c>
      <c r="BE56" s="4" t="s">
        <v>241</v>
      </c>
      <c r="BF56" s="4" t="s">
        <v>246</v>
      </c>
      <c r="BG56" s="4" t="s">
        <v>246</v>
      </c>
      <c r="BH56" s="177" t="s">
        <v>246</v>
      </c>
      <c r="BI56" s="177" t="s">
        <v>437</v>
      </c>
      <c r="BJ56" s="4" t="s">
        <v>249</v>
      </c>
      <c r="BK56" s="4" t="s">
        <v>249</v>
      </c>
      <c r="BL56" s="4" t="s">
        <v>246</v>
      </c>
      <c r="BM56" s="4" t="s">
        <v>241</v>
      </c>
      <c r="BN56" s="4" t="s">
        <v>246</v>
      </c>
      <c r="BO56" s="4"/>
      <c r="BP56" s="4" t="s">
        <v>250</v>
      </c>
      <c r="BQ56" s="52" t="s">
        <v>241</v>
      </c>
      <c r="BR56" s="177" t="s">
        <v>240</v>
      </c>
      <c r="BS56" s="177" t="s">
        <v>256</v>
      </c>
      <c r="BT56" s="177" t="s">
        <v>256</v>
      </c>
      <c r="BU56" s="177" t="s">
        <v>256</v>
      </c>
      <c r="BV56" s="177" t="s">
        <v>256</v>
      </c>
      <c r="BW56" s="52" t="s">
        <v>246</v>
      </c>
      <c r="BX56" s="52" t="s">
        <v>246</v>
      </c>
      <c r="BY56" s="52" t="s">
        <v>246</v>
      </c>
      <c r="BZ56" s="32" t="s">
        <v>436</v>
      </c>
      <c r="CA56" s="52" t="s">
        <v>241</v>
      </c>
      <c r="CB56" s="52" t="s">
        <v>246</v>
      </c>
      <c r="CC56" s="52" t="s">
        <v>241</v>
      </c>
      <c r="CD56" s="52" t="s">
        <v>246</v>
      </c>
      <c r="CE56" s="52" t="s">
        <v>186</v>
      </c>
    </row>
    <row r="57" spans="1:83" s="159" customFormat="1" ht="25.5">
      <c r="A57" s="31">
        <v>7</v>
      </c>
      <c r="B57" s="151" t="s">
        <v>401</v>
      </c>
      <c r="C57" s="28" t="s">
        <v>408</v>
      </c>
      <c r="D57" s="177" t="s">
        <v>237</v>
      </c>
      <c r="E57" s="175" t="s">
        <v>785</v>
      </c>
      <c r="F57" s="369">
        <v>146250</v>
      </c>
      <c r="G57" s="339" t="s">
        <v>102</v>
      </c>
      <c r="H57" s="336">
        <v>97.5</v>
      </c>
      <c r="I57" s="336">
        <v>97.5</v>
      </c>
      <c r="J57" s="32">
        <v>1976</v>
      </c>
      <c r="K57" s="32" t="s">
        <v>413</v>
      </c>
      <c r="L57" s="152" t="s">
        <v>240</v>
      </c>
      <c r="M57" s="152" t="s">
        <v>256</v>
      </c>
      <c r="N57" s="4" t="s">
        <v>249</v>
      </c>
      <c r="O57" s="4" t="s">
        <v>249</v>
      </c>
      <c r="P57" s="177" t="s">
        <v>242</v>
      </c>
      <c r="Q57" s="177" t="s">
        <v>418</v>
      </c>
      <c r="R57" s="177" t="s">
        <v>419</v>
      </c>
      <c r="S57" s="177" t="s">
        <v>421</v>
      </c>
      <c r="T57" s="4" t="s">
        <v>246</v>
      </c>
      <c r="U57" s="177" t="s">
        <v>429</v>
      </c>
      <c r="V57" s="177"/>
      <c r="W57" s="4" t="s">
        <v>249</v>
      </c>
      <c r="X57" s="4" t="s">
        <v>246</v>
      </c>
      <c r="Y57" s="4" t="s">
        <v>246</v>
      </c>
      <c r="Z57" s="4" t="s">
        <v>246</v>
      </c>
      <c r="AA57" s="52"/>
      <c r="AB57" s="4" t="s">
        <v>249</v>
      </c>
      <c r="AC57" s="4" t="s">
        <v>241</v>
      </c>
      <c r="AD57" s="4"/>
      <c r="AE57" s="4"/>
      <c r="AF57" s="4"/>
      <c r="AG57" s="4" t="s">
        <v>246</v>
      </c>
      <c r="AH57" s="4"/>
      <c r="AI57" s="4" t="s">
        <v>249</v>
      </c>
      <c r="AJ57" s="4"/>
      <c r="AK57" s="4"/>
      <c r="AL57" s="4"/>
      <c r="AM57" s="4"/>
      <c r="AN57" s="4" t="s">
        <v>251</v>
      </c>
      <c r="AO57" s="4" t="s">
        <v>252</v>
      </c>
      <c r="AP57" s="4" t="s">
        <v>246</v>
      </c>
      <c r="AQ57" s="4" t="s">
        <v>246</v>
      </c>
      <c r="AR57" s="4" t="s">
        <v>246</v>
      </c>
      <c r="AS57" s="4" t="s">
        <v>246</v>
      </c>
      <c r="AT57" s="4" t="s">
        <v>246</v>
      </c>
      <c r="AU57" s="4" t="s">
        <v>246</v>
      </c>
      <c r="AV57" s="4" t="s">
        <v>246</v>
      </c>
      <c r="AW57" s="4" t="s">
        <v>246</v>
      </c>
      <c r="AX57" s="4" t="s">
        <v>246</v>
      </c>
      <c r="AY57" s="4" t="s">
        <v>246</v>
      </c>
      <c r="AZ57" s="4" t="s">
        <v>246</v>
      </c>
      <c r="BA57" s="4" t="s">
        <v>186</v>
      </c>
      <c r="BB57" s="4" t="s">
        <v>241</v>
      </c>
      <c r="BC57" s="4" t="s">
        <v>241</v>
      </c>
      <c r="BD57" s="4" t="s">
        <v>246</v>
      </c>
      <c r="BE57" s="4" t="s">
        <v>241</v>
      </c>
      <c r="BF57" s="4" t="s">
        <v>246</v>
      </c>
      <c r="BG57" s="4" t="s">
        <v>246</v>
      </c>
      <c r="BH57" s="177" t="s">
        <v>246</v>
      </c>
      <c r="BI57" s="177" t="s">
        <v>437</v>
      </c>
      <c r="BJ57" s="4" t="s">
        <v>440</v>
      </c>
      <c r="BK57" s="4" t="s">
        <v>250</v>
      </c>
      <c r="BL57" s="4" t="s">
        <v>439</v>
      </c>
      <c r="BM57" s="4" t="s">
        <v>249</v>
      </c>
      <c r="BN57" s="4" t="s">
        <v>241</v>
      </c>
      <c r="BO57" s="4"/>
      <c r="BP57" s="4" t="s">
        <v>250</v>
      </c>
      <c r="BQ57" s="52" t="s">
        <v>241</v>
      </c>
      <c r="BR57" s="177" t="s">
        <v>240</v>
      </c>
      <c r="BS57" s="177" t="s">
        <v>256</v>
      </c>
      <c r="BT57" s="177" t="s">
        <v>256</v>
      </c>
      <c r="BU57" s="177" t="s">
        <v>256</v>
      </c>
      <c r="BV57" s="177" t="s">
        <v>256</v>
      </c>
      <c r="BW57" s="52" t="s">
        <v>246</v>
      </c>
      <c r="BX57" s="52" t="s">
        <v>246</v>
      </c>
      <c r="BY57" s="52" t="s">
        <v>246</v>
      </c>
      <c r="BZ57" s="32" t="s">
        <v>436</v>
      </c>
      <c r="CA57" s="52" t="s">
        <v>241</v>
      </c>
      <c r="CB57" s="52" t="s">
        <v>246</v>
      </c>
      <c r="CC57" s="52" t="s">
        <v>241</v>
      </c>
      <c r="CD57" s="52" t="s">
        <v>246</v>
      </c>
      <c r="CE57" s="52" t="s">
        <v>186</v>
      </c>
    </row>
    <row r="58" spans="1:83" s="159" customFormat="1" ht="12.75">
      <c r="A58" s="31">
        <v>8</v>
      </c>
      <c r="B58" s="151" t="s">
        <v>402</v>
      </c>
      <c r="C58" s="28" t="s">
        <v>409</v>
      </c>
      <c r="D58" s="177" t="s">
        <v>237</v>
      </c>
      <c r="E58" s="175" t="s">
        <v>785</v>
      </c>
      <c r="F58" s="369">
        <v>1295000</v>
      </c>
      <c r="G58" s="339" t="s">
        <v>102</v>
      </c>
      <c r="H58" s="336">
        <v>370</v>
      </c>
      <c r="I58" s="336">
        <v>370</v>
      </c>
      <c r="J58" s="32">
        <v>1979</v>
      </c>
      <c r="K58" s="32" t="s">
        <v>413</v>
      </c>
      <c r="L58" s="152" t="s">
        <v>239</v>
      </c>
      <c r="M58" s="152" t="s">
        <v>240</v>
      </c>
      <c r="N58" s="4" t="s">
        <v>249</v>
      </c>
      <c r="O58" s="4" t="s">
        <v>250</v>
      </c>
      <c r="P58" s="177" t="s">
        <v>242</v>
      </c>
      <c r="Q58" s="177" t="s">
        <v>418</v>
      </c>
      <c r="R58" s="177" t="s">
        <v>419</v>
      </c>
      <c r="S58" s="177" t="s">
        <v>421</v>
      </c>
      <c r="T58" s="4" t="s">
        <v>246</v>
      </c>
      <c r="U58" s="177" t="s">
        <v>427</v>
      </c>
      <c r="V58" s="177"/>
      <c r="W58" s="4" t="s">
        <v>249</v>
      </c>
      <c r="X58" s="4" t="s">
        <v>246</v>
      </c>
      <c r="Y58" s="4" t="s">
        <v>246</v>
      </c>
      <c r="Z58" s="4" t="s">
        <v>246</v>
      </c>
      <c r="AA58" s="52"/>
      <c r="AB58" s="4" t="s">
        <v>249</v>
      </c>
      <c r="AC58" s="4" t="s">
        <v>241</v>
      </c>
      <c r="AD58" s="4"/>
      <c r="AE58" s="4"/>
      <c r="AF58" s="4"/>
      <c r="AG58" s="4" t="s">
        <v>246</v>
      </c>
      <c r="AH58" s="4"/>
      <c r="AI58" s="4" t="s">
        <v>249</v>
      </c>
      <c r="AJ58" s="4"/>
      <c r="AK58" s="4"/>
      <c r="AL58" s="4"/>
      <c r="AM58" s="4"/>
      <c r="AN58" s="4" t="s">
        <v>251</v>
      </c>
      <c r="AO58" s="4" t="s">
        <v>252</v>
      </c>
      <c r="AP58" s="4" t="s">
        <v>246</v>
      </c>
      <c r="AQ58" s="4" t="s">
        <v>246</v>
      </c>
      <c r="AR58" s="4" t="s">
        <v>246</v>
      </c>
      <c r="AS58" s="4" t="s">
        <v>246</v>
      </c>
      <c r="AT58" s="4" t="s">
        <v>246</v>
      </c>
      <c r="AU58" s="4" t="s">
        <v>246</v>
      </c>
      <c r="AV58" s="4" t="s">
        <v>246</v>
      </c>
      <c r="AW58" s="4" t="s">
        <v>246</v>
      </c>
      <c r="AX58" s="4" t="s">
        <v>246</v>
      </c>
      <c r="AY58" s="4" t="s">
        <v>246</v>
      </c>
      <c r="AZ58" s="4" t="s">
        <v>246</v>
      </c>
      <c r="BA58" s="4" t="s">
        <v>186</v>
      </c>
      <c r="BB58" s="4" t="s">
        <v>241</v>
      </c>
      <c r="BC58" s="4" t="s">
        <v>241</v>
      </c>
      <c r="BD58" s="4" t="s">
        <v>241</v>
      </c>
      <c r="BE58" s="4" t="s">
        <v>241</v>
      </c>
      <c r="BF58" s="4" t="s">
        <v>246</v>
      </c>
      <c r="BG58" s="4" t="s">
        <v>246</v>
      </c>
      <c r="BH58" s="177" t="s">
        <v>246</v>
      </c>
      <c r="BI58" s="177" t="s">
        <v>437</v>
      </c>
      <c r="BJ58" s="4" t="s">
        <v>250</v>
      </c>
      <c r="BK58" s="4" t="s">
        <v>250</v>
      </c>
      <c r="BL58" s="4" t="s">
        <v>246</v>
      </c>
      <c r="BM58" s="4" t="s">
        <v>241</v>
      </c>
      <c r="BN58" s="4" t="s">
        <v>246</v>
      </c>
      <c r="BO58" s="4"/>
      <c r="BP58" s="4" t="s">
        <v>250</v>
      </c>
      <c r="BQ58" s="52" t="s">
        <v>241</v>
      </c>
      <c r="BR58" s="177" t="s">
        <v>240</v>
      </c>
      <c r="BS58" s="177" t="s">
        <v>256</v>
      </c>
      <c r="BT58" s="177" t="s">
        <v>256</v>
      </c>
      <c r="BU58" s="177" t="s">
        <v>256</v>
      </c>
      <c r="BV58" s="177" t="s">
        <v>256</v>
      </c>
      <c r="BW58" s="52" t="s">
        <v>246</v>
      </c>
      <c r="BX58" s="52" t="s">
        <v>246</v>
      </c>
      <c r="BY58" s="52" t="s">
        <v>246</v>
      </c>
      <c r="BZ58" s="32" t="s">
        <v>436</v>
      </c>
      <c r="CA58" s="52" t="s">
        <v>241</v>
      </c>
      <c r="CB58" s="52" t="s">
        <v>246</v>
      </c>
      <c r="CC58" s="52" t="s">
        <v>241</v>
      </c>
      <c r="CD58" s="52" t="s">
        <v>246</v>
      </c>
      <c r="CE58" s="52" t="s">
        <v>186</v>
      </c>
    </row>
    <row r="59" spans="1:83" s="159" customFormat="1" ht="12.75">
      <c r="A59" s="31">
        <v>9</v>
      </c>
      <c r="B59" s="151" t="s">
        <v>403</v>
      </c>
      <c r="C59" s="28" t="s">
        <v>409</v>
      </c>
      <c r="D59" s="177" t="s">
        <v>237</v>
      </c>
      <c r="E59" s="175" t="s">
        <v>785</v>
      </c>
      <c r="F59" s="369">
        <v>270000</v>
      </c>
      <c r="G59" s="339" t="s">
        <v>102</v>
      </c>
      <c r="H59" s="336">
        <v>180</v>
      </c>
      <c r="I59" s="336">
        <v>180</v>
      </c>
      <c r="J59" s="32">
        <v>1979</v>
      </c>
      <c r="K59" s="32" t="s">
        <v>413</v>
      </c>
      <c r="L59" s="152" t="s">
        <v>240</v>
      </c>
      <c r="M59" s="152" t="s">
        <v>256</v>
      </c>
      <c r="N59" s="4" t="s">
        <v>249</v>
      </c>
      <c r="O59" s="4" t="s">
        <v>249</v>
      </c>
      <c r="P59" s="177" t="s">
        <v>242</v>
      </c>
      <c r="Q59" s="177" t="s">
        <v>415</v>
      </c>
      <c r="R59" s="177" t="s">
        <v>418</v>
      </c>
      <c r="S59" s="177" t="s">
        <v>420</v>
      </c>
      <c r="T59" s="4" t="s">
        <v>246</v>
      </c>
      <c r="U59" s="177" t="s">
        <v>428</v>
      </c>
      <c r="V59" s="177"/>
      <c r="W59" s="4" t="s">
        <v>249</v>
      </c>
      <c r="X59" s="4" t="s">
        <v>246</v>
      </c>
      <c r="Y59" s="4" t="s">
        <v>246</v>
      </c>
      <c r="Z59" s="4" t="s">
        <v>246</v>
      </c>
      <c r="AA59" s="52"/>
      <c r="AB59" s="4" t="s">
        <v>249</v>
      </c>
      <c r="AC59" s="4" t="s">
        <v>241</v>
      </c>
      <c r="AD59" s="4"/>
      <c r="AE59" s="4"/>
      <c r="AF59" s="4"/>
      <c r="AG59" s="4" t="s">
        <v>246</v>
      </c>
      <c r="AH59" s="4"/>
      <c r="AI59" s="4" t="s">
        <v>249</v>
      </c>
      <c r="AJ59" s="4"/>
      <c r="AK59" s="4"/>
      <c r="AL59" s="4"/>
      <c r="AM59" s="4"/>
      <c r="AN59" s="4" t="s">
        <v>251</v>
      </c>
      <c r="AO59" s="4" t="s">
        <v>252</v>
      </c>
      <c r="AP59" s="4" t="s">
        <v>246</v>
      </c>
      <c r="AQ59" s="4" t="s">
        <v>246</v>
      </c>
      <c r="AR59" s="4" t="s">
        <v>246</v>
      </c>
      <c r="AS59" s="4" t="s">
        <v>246</v>
      </c>
      <c r="AT59" s="4" t="s">
        <v>246</v>
      </c>
      <c r="AU59" s="4" t="s">
        <v>246</v>
      </c>
      <c r="AV59" s="4" t="s">
        <v>246</v>
      </c>
      <c r="AW59" s="4" t="s">
        <v>246</v>
      </c>
      <c r="AX59" s="4" t="s">
        <v>246</v>
      </c>
      <c r="AY59" s="4" t="s">
        <v>246</v>
      </c>
      <c r="AZ59" s="4" t="s">
        <v>246</v>
      </c>
      <c r="BA59" s="4" t="s">
        <v>186</v>
      </c>
      <c r="BB59" s="4" t="s">
        <v>241</v>
      </c>
      <c r="BC59" s="4" t="s">
        <v>241</v>
      </c>
      <c r="BD59" s="4" t="s">
        <v>246</v>
      </c>
      <c r="BE59" s="4" t="s">
        <v>241</v>
      </c>
      <c r="BF59" s="4" t="s">
        <v>246</v>
      </c>
      <c r="BG59" s="4" t="s">
        <v>246</v>
      </c>
      <c r="BH59" s="177" t="s">
        <v>246</v>
      </c>
      <c r="BI59" s="177" t="s">
        <v>437</v>
      </c>
      <c r="BJ59" s="4" t="s">
        <v>250</v>
      </c>
      <c r="BK59" s="4" t="s">
        <v>250</v>
      </c>
      <c r="BL59" s="4" t="s">
        <v>246</v>
      </c>
      <c r="BM59" s="4" t="s">
        <v>241</v>
      </c>
      <c r="BN59" s="4" t="s">
        <v>246</v>
      </c>
      <c r="BO59" s="4"/>
      <c r="BP59" s="4" t="s">
        <v>250</v>
      </c>
      <c r="BQ59" s="52" t="s">
        <v>241</v>
      </c>
      <c r="BR59" s="177" t="s">
        <v>240</v>
      </c>
      <c r="BS59" s="177" t="s">
        <v>256</v>
      </c>
      <c r="BT59" s="177" t="s">
        <v>256</v>
      </c>
      <c r="BU59" s="177" t="s">
        <v>256</v>
      </c>
      <c r="BV59" s="177" t="s">
        <v>256</v>
      </c>
      <c r="BW59" s="52" t="s">
        <v>246</v>
      </c>
      <c r="BX59" s="52" t="s">
        <v>246</v>
      </c>
      <c r="BY59" s="52" t="s">
        <v>246</v>
      </c>
      <c r="BZ59" s="32" t="s">
        <v>436</v>
      </c>
      <c r="CA59" s="52" t="s">
        <v>241</v>
      </c>
      <c r="CB59" s="52" t="s">
        <v>246</v>
      </c>
      <c r="CC59" s="52" t="s">
        <v>241</v>
      </c>
      <c r="CD59" s="52" t="s">
        <v>246</v>
      </c>
      <c r="CE59" s="52" t="s">
        <v>186</v>
      </c>
    </row>
    <row r="60" spans="1:83" s="159" customFormat="1" ht="12.75">
      <c r="A60" s="31">
        <v>10</v>
      </c>
      <c r="B60" s="151" t="s">
        <v>404</v>
      </c>
      <c r="C60" s="28" t="s">
        <v>410</v>
      </c>
      <c r="D60" s="177" t="s">
        <v>237</v>
      </c>
      <c r="E60" s="175" t="s">
        <v>785</v>
      </c>
      <c r="F60" s="369">
        <v>316226.44</v>
      </c>
      <c r="G60" s="339" t="s">
        <v>92</v>
      </c>
      <c r="H60" s="336">
        <v>69.8</v>
      </c>
      <c r="I60" s="336">
        <v>69.8</v>
      </c>
      <c r="J60" s="32">
        <v>2010</v>
      </c>
      <c r="K60" s="32" t="s">
        <v>413</v>
      </c>
      <c r="L60" s="152" t="s">
        <v>240</v>
      </c>
      <c r="M60" s="152" t="s">
        <v>256</v>
      </c>
      <c r="N60" s="4" t="s">
        <v>249</v>
      </c>
      <c r="O60" s="4" t="s">
        <v>249</v>
      </c>
      <c r="P60" s="177" t="s">
        <v>423</v>
      </c>
      <c r="Q60" s="177" t="s">
        <v>415</v>
      </c>
      <c r="R60" s="177" t="s">
        <v>423</v>
      </c>
      <c r="S60" s="177" t="s">
        <v>424</v>
      </c>
      <c r="T60" s="4" t="s">
        <v>246</v>
      </c>
      <c r="U60" s="177" t="s">
        <v>430</v>
      </c>
      <c r="V60" s="177"/>
      <c r="W60" s="4" t="s">
        <v>249</v>
      </c>
      <c r="X60" s="4" t="s">
        <v>246</v>
      </c>
      <c r="Y60" s="4" t="s">
        <v>246</v>
      </c>
      <c r="Z60" s="4" t="s">
        <v>246</v>
      </c>
      <c r="AA60" s="52"/>
      <c r="AB60" s="4" t="s">
        <v>249</v>
      </c>
      <c r="AC60" s="4" t="s">
        <v>241</v>
      </c>
      <c r="AD60" s="4"/>
      <c r="AE60" s="4"/>
      <c r="AF60" s="4"/>
      <c r="AG60" s="4" t="s">
        <v>246</v>
      </c>
      <c r="AH60" s="4"/>
      <c r="AI60" s="4" t="s">
        <v>249</v>
      </c>
      <c r="AJ60" s="4"/>
      <c r="AK60" s="4"/>
      <c r="AL60" s="4"/>
      <c r="AM60" s="4"/>
      <c r="AN60" s="4" t="s">
        <v>251</v>
      </c>
      <c r="AO60" s="4" t="s">
        <v>252</v>
      </c>
      <c r="AP60" s="4" t="s">
        <v>246</v>
      </c>
      <c r="AQ60" s="4" t="s">
        <v>246</v>
      </c>
      <c r="AR60" s="4" t="s">
        <v>246</v>
      </c>
      <c r="AS60" s="4" t="s">
        <v>246</v>
      </c>
      <c r="AT60" s="4" t="s">
        <v>246</v>
      </c>
      <c r="AU60" s="4" t="s">
        <v>246</v>
      </c>
      <c r="AV60" s="4" t="s">
        <v>246</v>
      </c>
      <c r="AW60" s="4" t="s">
        <v>246</v>
      </c>
      <c r="AX60" s="4" t="s">
        <v>246</v>
      </c>
      <c r="AY60" s="4" t="s">
        <v>246</v>
      </c>
      <c r="AZ60" s="4" t="s">
        <v>246</v>
      </c>
      <c r="BA60" s="4" t="s">
        <v>186</v>
      </c>
      <c r="BB60" s="4" t="s">
        <v>241</v>
      </c>
      <c r="BC60" s="4" t="s">
        <v>241</v>
      </c>
      <c r="BD60" s="4" t="s">
        <v>241</v>
      </c>
      <c r="BE60" s="4" t="s">
        <v>241</v>
      </c>
      <c r="BF60" s="4" t="s">
        <v>246</v>
      </c>
      <c r="BG60" s="4" t="s">
        <v>246</v>
      </c>
      <c r="BH60" s="177" t="s">
        <v>246</v>
      </c>
      <c r="BI60" s="177" t="s">
        <v>441</v>
      </c>
      <c r="BJ60" s="4" t="s">
        <v>249</v>
      </c>
      <c r="BK60" s="4" t="s">
        <v>249</v>
      </c>
      <c r="BL60" s="4" t="s">
        <v>246</v>
      </c>
      <c r="BM60" s="4" t="s">
        <v>241</v>
      </c>
      <c r="BN60" s="4" t="s">
        <v>246</v>
      </c>
      <c r="BO60" s="4"/>
      <c r="BP60" s="4" t="s">
        <v>250</v>
      </c>
      <c r="BQ60" s="52" t="s">
        <v>241</v>
      </c>
      <c r="BR60" s="177" t="s">
        <v>240</v>
      </c>
      <c r="BS60" s="177" t="s">
        <v>256</v>
      </c>
      <c r="BT60" s="177" t="s">
        <v>256</v>
      </c>
      <c r="BU60" s="177" t="s">
        <v>256</v>
      </c>
      <c r="BV60" s="177" t="s">
        <v>256</v>
      </c>
      <c r="BW60" s="52" t="s">
        <v>246</v>
      </c>
      <c r="BX60" s="52" t="s">
        <v>246</v>
      </c>
      <c r="BY60" s="52" t="s">
        <v>246</v>
      </c>
      <c r="BZ60" s="32" t="s">
        <v>436</v>
      </c>
      <c r="CA60" s="52" t="s">
        <v>241</v>
      </c>
      <c r="CB60" s="52" t="s">
        <v>246</v>
      </c>
      <c r="CC60" s="52" t="s">
        <v>241</v>
      </c>
      <c r="CD60" s="52" t="s">
        <v>246</v>
      </c>
      <c r="CE60" s="52" t="s">
        <v>186</v>
      </c>
    </row>
    <row r="61" spans="1:83" s="159" customFormat="1" ht="12.75">
      <c r="A61" s="31">
        <v>11</v>
      </c>
      <c r="B61" s="151" t="s">
        <v>405</v>
      </c>
      <c r="C61" s="28" t="s">
        <v>771</v>
      </c>
      <c r="D61" s="177" t="s">
        <v>237</v>
      </c>
      <c r="E61" s="175" t="s">
        <v>785</v>
      </c>
      <c r="F61" s="369">
        <v>392600</v>
      </c>
      <c r="G61" s="339" t="s">
        <v>92</v>
      </c>
      <c r="H61" s="336">
        <v>68.7</v>
      </c>
      <c r="I61" s="336">
        <v>68.7</v>
      </c>
      <c r="J61" s="32">
        <v>2000</v>
      </c>
      <c r="K61" s="32" t="s">
        <v>413</v>
      </c>
      <c r="L61" s="152" t="s">
        <v>240</v>
      </c>
      <c r="M61" s="152" t="s">
        <v>256</v>
      </c>
      <c r="N61" s="4" t="s">
        <v>250</v>
      </c>
      <c r="O61" s="4" t="s">
        <v>249</v>
      </c>
      <c r="P61" s="177" t="s">
        <v>242</v>
      </c>
      <c r="Q61" s="177" t="s">
        <v>418</v>
      </c>
      <c r="R61" s="177" t="s">
        <v>244</v>
      </c>
      <c r="S61" s="177" t="s">
        <v>425</v>
      </c>
      <c r="T61" s="4" t="s">
        <v>246</v>
      </c>
      <c r="U61" s="177" t="s">
        <v>428</v>
      </c>
      <c r="V61" s="177"/>
      <c r="W61" s="4" t="s">
        <v>249</v>
      </c>
      <c r="X61" s="4" t="s">
        <v>246</v>
      </c>
      <c r="Y61" s="4" t="s">
        <v>246</v>
      </c>
      <c r="Z61" s="4" t="s">
        <v>246</v>
      </c>
      <c r="AA61" s="52"/>
      <c r="AB61" s="4" t="s">
        <v>249</v>
      </c>
      <c r="AC61" s="4" t="s">
        <v>241</v>
      </c>
      <c r="AD61" s="4"/>
      <c r="AE61" s="4"/>
      <c r="AF61" s="4"/>
      <c r="AG61" s="4" t="s">
        <v>246</v>
      </c>
      <c r="AH61" s="4"/>
      <c r="AI61" s="4" t="s">
        <v>249</v>
      </c>
      <c r="AJ61" s="4"/>
      <c r="AK61" s="4"/>
      <c r="AL61" s="4"/>
      <c r="AM61" s="4"/>
      <c r="AN61" s="4" t="s">
        <v>251</v>
      </c>
      <c r="AO61" s="4" t="s">
        <v>252</v>
      </c>
      <c r="AP61" s="4" t="s">
        <v>246</v>
      </c>
      <c r="AQ61" s="4" t="s">
        <v>246</v>
      </c>
      <c r="AR61" s="4" t="s">
        <v>246</v>
      </c>
      <c r="AS61" s="4" t="s">
        <v>246</v>
      </c>
      <c r="AT61" s="4" t="s">
        <v>246</v>
      </c>
      <c r="AU61" s="4" t="s">
        <v>246</v>
      </c>
      <c r="AV61" s="4" t="s">
        <v>246</v>
      </c>
      <c r="AW61" s="4" t="s">
        <v>246</v>
      </c>
      <c r="AX61" s="4" t="s">
        <v>246</v>
      </c>
      <c r="AY61" s="4" t="s">
        <v>246</v>
      </c>
      <c r="AZ61" s="4" t="s">
        <v>246</v>
      </c>
      <c r="BA61" s="4" t="s">
        <v>186</v>
      </c>
      <c r="BB61" s="4" t="s">
        <v>241</v>
      </c>
      <c r="BC61" s="4" t="s">
        <v>241</v>
      </c>
      <c r="BD61" s="4" t="s">
        <v>241</v>
      </c>
      <c r="BE61" s="4" t="s">
        <v>241</v>
      </c>
      <c r="BF61" s="4" t="s">
        <v>246</v>
      </c>
      <c r="BG61" s="4" t="s">
        <v>246</v>
      </c>
      <c r="BH61" s="177" t="s">
        <v>246</v>
      </c>
      <c r="BI61" s="177" t="s">
        <v>437</v>
      </c>
      <c r="BJ61" s="4" t="s">
        <v>249</v>
      </c>
      <c r="BK61" s="4" t="s">
        <v>249</v>
      </c>
      <c r="BL61" s="4" t="s">
        <v>246</v>
      </c>
      <c r="BM61" s="4" t="s">
        <v>241</v>
      </c>
      <c r="BN61" s="4" t="s">
        <v>246</v>
      </c>
      <c r="BO61" s="4"/>
      <c r="BP61" s="4" t="s">
        <v>250</v>
      </c>
      <c r="BQ61" s="52" t="s">
        <v>241</v>
      </c>
      <c r="BR61" s="177" t="s">
        <v>240</v>
      </c>
      <c r="BS61" s="177" t="s">
        <v>256</v>
      </c>
      <c r="BT61" s="177" t="s">
        <v>256</v>
      </c>
      <c r="BU61" s="177" t="s">
        <v>256</v>
      </c>
      <c r="BV61" s="177" t="s">
        <v>256</v>
      </c>
      <c r="BW61" s="52" t="s">
        <v>246</v>
      </c>
      <c r="BX61" s="52" t="s">
        <v>246</v>
      </c>
      <c r="BY61" s="52" t="s">
        <v>246</v>
      </c>
      <c r="BZ61" s="32" t="s">
        <v>436</v>
      </c>
      <c r="CA61" s="52" t="s">
        <v>241</v>
      </c>
      <c r="CB61" s="52" t="s">
        <v>246</v>
      </c>
      <c r="CC61" s="52" t="s">
        <v>241</v>
      </c>
      <c r="CD61" s="52" t="s">
        <v>246</v>
      </c>
      <c r="CE61" s="52" t="s">
        <v>186</v>
      </c>
    </row>
    <row r="62" spans="1:83" s="159" customFormat="1" ht="13.5" thickBot="1">
      <c r="A62" s="294">
        <v>12</v>
      </c>
      <c r="B62" s="295" t="s">
        <v>404</v>
      </c>
      <c r="C62" s="296" t="s">
        <v>411</v>
      </c>
      <c r="D62" s="297" t="s">
        <v>237</v>
      </c>
      <c r="E62" s="308" t="s">
        <v>785</v>
      </c>
      <c r="F62" s="374">
        <v>232376.59</v>
      </c>
      <c r="G62" s="340" t="s">
        <v>92</v>
      </c>
      <c r="H62" s="337">
        <v>88.2</v>
      </c>
      <c r="I62" s="337">
        <v>88.2</v>
      </c>
      <c r="J62" s="299">
        <v>2010</v>
      </c>
      <c r="K62" s="299" t="s">
        <v>413</v>
      </c>
      <c r="L62" s="300" t="s">
        <v>240</v>
      </c>
      <c r="M62" s="300" t="s">
        <v>256</v>
      </c>
      <c r="N62" s="301" t="s">
        <v>249</v>
      </c>
      <c r="O62" s="301" t="s">
        <v>249</v>
      </c>
      <c r="P62" s="297" t="s">
        <v>423</v>
      </c>
      <c r="Q62" s="297" t="s">
        <v>415</v>
      </c>
      <c r="R62" s="297" t="s">
        <v>423</v>
      </c>
      <c r="S62" s="297" t="s">
        <v>421</v>
      </c>
      <c r="T62" s="301" t="s">
        <v>246</v>
      </c>
      <c r="U62" s="297" t="s">
        <v>430</v>
      </c>
      <c r="V62" s="297"/>
      <c r="W62" s="301" t="s">
        <v>249</v>
      </c>
      <c r="X62" s="301" t="s">
        <v>246</v>
      </c>
      <c r="Y62" s="301" t="s">
        <v>246</v>
      </c>
      <c r="Z62" s="301" t="s">
        <v>246</v>
      </c>
      <c r="AA62" s="302"/>
      <c r="AB62" s="4" t="s">
        <v>249</v>
      </c>
      <c r="AC62" s="4" t="s">
        <v>241</v>
      </c>
      <c r="AD62" s="4"/>
      <c r="AE62" s="4"/>
      <c r="AF62" s="4"/>
      <c r="AG62" s="4" t="s">
        <v>246</v>
      </c>
      <c r="AH62" s="4"/>
      <c r="AI62" s="4" t="s">
        <v>249</v>
      </c>
      <c r="AJ62" s="4"/>
      <c r="AK62" s="4"/>
      <c r="AL62" s="4"/>
      <c r="AM62" s="4"/>
      <c r="AN62" s="4" t="s">
        <v>251</v>
      </c>
      <c r="AO62" s="4" t="s">
        <v>252</v>
      </c>
      <c r="AP62" s="4" t="s">
        <v>246</v>
      </c>
      <c r="AQ62" s="4" t="s">
        <v>246</v>
      </c>
      <c r="AR62" s="4" t="s">
        <v>246</v>
      </c>
      <c r="AS62" s="4" t="s">
        <v>246</v>
      </c>
      <c r="AT62" s="4" t="s">
        <v>246</v>
      </c>
      <c r="AU62" s="4" t="s">
        <v>246</v>
      </c>
      <c r="AV62" s="4" t="s">
        <v>246</v>
      </c>
      <c r="AW62" s="4" t="s">
        <v>246</v>
      </c>
      <c r="AX62" s="4" t="s">
        <v>246</v>
      </c>
      <c r="AY62" s="4" t="s">
        <v>246</v>
      </c>
      <c r="AZ62" s="4" t="s">
        <v>246</v>
      </c>
      <c r="BA62" s="4" t="s">
        <v>186</v>
      </c>
      <c r="BB62" s="4" t="s">
        <v>241</v>
      </c>
      <c r="BC62" s="4" t="s">
        <v>241</v>
      </c>
      <c r="BD62" s="4" t="s">
        <v>241</v>
      </c>
      <c r="BE62" s="4" t="s">
        <v>241</v>
      </c>
      <c r="BF62" s="4" t="s">
        <v>246</v>
      </c>
      <c r="BG62" s="4" t="s">
        <v>246</v>
      </c>
      <c r="BH62" s="177" t="s">
        <v>246</v>
      </c>
      <c r="BI62" s="177" t="s">
        <v>441</v>
      </c>
      <c r="BJ62" s="4" t="s">
        <v>249</v>
      </c>
      <c r="BK62" s="4" t="s">
        <v>249</v>
      </c>
      <c r="BL62" s="4" t="s">
        <v>246</v>
      </c>
      <c r="BM62" s="4" t="s">
        <v>241</v>
      </c>
      <c r="BN62" s="4" t="s">
        <v>246</v>
      </c>
      <c r="BO62" s="4"/>
      <c r="BP62" s="4" t="s">
        <v>250</v>
      </c>
      <c r="BQ62" s="52" t="s">
        <v>241</v>
      </c>
      <c r="BR62" s="177" t="s">
        <v>240</v>
      </c>
      <c r="BS62" s="177" t="s">
        <v>256</v>
      </c>
      <c r="BT62" s="177" t="s">
        <v>256</v>
      </c>
      <c r="BU62" s="177" t="s">
        <v>256</v>
      </c>
      <c r="BV62" s="177" t="s">
        <v>256</v>
      </c>
      <c r="BW62" s="52" t="s">
        <v>246</v>
      </c>
      <c r="BX62" s="52" t="s">
        <v>246</v>
      </c>
      <c r="BY62" s="52" t="s">
        <v>246</v>
      </c>
      <c r="BZ62" s="32" t="s">
        <v>436</v>
      </c>
      <c r="CA62" s="52" t="s">
        <v>241</v>
      </c>
      <c r="CB62" s="52" t="s">
        <v>246</v>
      </c>
      <c r="CC62" s="52" t="s">
        <v>241</v>
      </c>
      <c r="CD62" s="52" t="s">
        <v>246</v>
      </c>
      <c r="CE62" s="52" t="s">
        <v>186</v>
      </c>
    </row>
    <row r="63" spans="1:83" s="159" customFormat="1" ht="12.75">
      <c r="A63" s="84">
        <v>13</v>
      </c>
      <c r="B63" s="273" t="s">
        <v>394</v>
      </c>
      <c r="C63" s="274"/>
      <c r="D63" s="275"/>
      <c r="E63" s="275" t="s">
        <v>807</v>
      </c>
      <c r="F63" s="375">
        <v>366864</v>
      </c>
      <c r="G63" s="94" t="s">
        <v>92</v>
      </c>
      <c r="H63" s="276"/>
      <c r="I63" s="276"/>
      <c r="J63" s="277">
        <v>2004</v>
      </c>
      <c r="K63" s="277"/>
      <c r="L63" s="278"/>
      <c r="M63" s="278"/>
      <c r="N63" s="279"/>
      <c r="O63" s="279"/>
      <c r="P63" s="275"/>
      <c r="Q63" s="275"/>
      <c r="R63" s="275"/>
      <c r="S63" s="275"/>
      <c r="T63" s="279"/>
      <c r="U63" s="275"/>
      <c r="V63" s="275"/>
      <c r="W63" s="279"/>
      <c r="X63" s="279"/>
      <c r="Y63" s="279"/>
      <c r="Z63" s="279"/>
      <c r="AA63" s="282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85"/>
      <c r="BI63" s="85"/>
      <c r="BJ63" s="79"/>
      <c r="BK63" s="79"/>
      <c r="BL63" s="79"/>
      <c r="BM63" s="79"/>
      <c r="BN63" s="79"/>
      <c r="BO63" s="79"/>
      <c r="BP63" s="79"/>
      <c r="BQ63" s="86"/>
      <c r="BR63" s="85"/>
      <c r="BS63" s="85"/>
      <c r="BT63" s="85"/>
      <c r="BU63" s="85"/>
      <c r="BV63" s="85"/>
      <c r="BW63" s="86"/>
      <c r="BX63" s="86"/>
      <c r="BY63" s="86"/>
      <c r="BZ63" s="87"/>
      <c r="CA63" s="86"/>
      <c r="CB63" s="86"/>
      <c r="CC63" s="86"/>
      <c r="CD63" s="86"/>
      <c r="CE63" s="86"/>
    </row>
    <row r="64" spans="1:83" s="159" customFormat="1" ht="12.75">
      <c r="A64" s="31">
        <v>14</v>
      </c>
      <c r="B64" s="151" t="s">
        <v>364</v>
      </c>
      <c r="C64" s="28" t="s">
        <v>388</v>
      </c>
      <c r="D64" s="177"/>
      <c r="E64" s="177" t="s">
        <v>807</v>
      </c>
      <c r="F64" s="369">
        <v>10354.799999999999</v>
      </c>
      <c r="G64" s="339" t="s">
        <v>92</v>
      </c>
      <c r="H64" s="336"/>
      <c r="I64" s="336"/>
      <c r="J64" s="32">
        <v>2000</v>
      </c>
      <c r="K64" s="32"/>
      <c r="L64" s="152"/>
      <c r="M64" s="152"/>
      <c r="N64" s="4"/>
      <c r="O64" s="4"/>
      <c r="P64" s="177"/>
      <c r="Q64" s="177"/>
      <c r="R64" s="177"/>
      <c r="S64" s="177"/>
      <c r="T64" s="4"/>
      <c r="U64" s="177"/>
      <c r="V64" s="177"/>
      <c r="W64" s="4"/>
      <c r="X64" s="4"/>
      <c r="Y64" s="4"/>
      <c r="Z64" s="4"/>
      <c r="AA64" s="52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85"/>
      <c r="BI64" s="85"/>
      <c r="BJ64" s="79"/>
      <c r="BK64" s="79"/>
      <c r="BL64" s="79"/>
      <c r="BM64" s="79"/>
      <c r="BN64" s="79"/>
      <c r="BO64" s="79"/>
      <c r="BP64" s="79"/>
      <c r="BQ64" s="86"/>
      <c r="BR64" s="85"/>
      <c r="BS64" s="85"/>
      <c r="BT64" s="85"/>
      <c r="BU64" s="85"/>
      <c r="BV64" s="85"/>
      <c r="BW64" s="86"/>
      <c r="BX64" s="86"/>
      <c r="BY64" s="86"/>
      <c r="BZ64" s="87"/>
      <c r="CA64" s="86"/>
      <c r="CB64" s="86"/>
      <c r="CC64" s="86"/>
      <c r="CD64" s="86"/>
      <c r="CE64" s="86"/>
    </row>
    <row r="65" spans="1:83" s="159" customFormat="1" ht="12.75">
      <c r="A65" s="31">
        <v>15</v>
      </c>
      <c r="B65" s="151" t="s">
        <v>365</v>
      </c>
      <c r="C65" s="28" t="s">
        <v>389</v>
      </c>
      <c r="D65" s="177"/>
      <c r="E65" s="177" t="s">
        <v>807</v>
      </c>
      <c r="F65" s="369">
        <v>28828</v>
      </c>
      <c r="G65" s="339" t="s">
        <v>92</v>
      </c>
      <c r="H65" s="336"/>
      <c r="I65" s="336"/>
      <c r="J65" s="32">
        <v>1976</v>
      </c>
      <c r="K65" s="32"/>
      <c r="L65" s="152"/>
      <c r="M65" s="152"/>
      <c r="N65" s="4"/>
      <c r="O65" s="4"/>
      <c r="P65" s="177"/>
      <c r="Q65" s="177"/>
      <c r="R65" s="177"/>
      <c r="S65" s="177"/>
      <c r="T65" s="4"/>
      <c r="U65" s="177"/>
      <c r="V65" s="177"/>
      <c r="W65" s="4"/>
      <c r="X65" s="4"/>
      <c r="Y65" s="4"/>
      <c r="Z65" s="4"/>
      <c r="AA65" s="52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85"/>
      <c r="BI65" s="85"/>
      <c r="BJ65" s="79"/>
      <c r="BK65" s="79"/>
      <c r="BL65" s="79"/>
      <c r="BM65" s="79"/>
      <c r="BN65" s="79"/>
      <c r="BO65" s="79"/>
      <c r="BP65" s="79"/>
      <c r="BQ65" s="86"/>
      <c r="BR65" s="85"/>
      <c r="BS65" s="85"/>
      <c r="BT65" s="85"/>
      <c r="BU65" s="85"/>
      <c r="BV65" s="85"/>
      <c r="BW65" s="86"/>
      <c r="BX65" s="86"/>
      <c r="BY65" s="86"/>
      <c r="BZ65" s="87"/>
      <c r="CA65" s="86"/>
      <c r="CB65" s="86"/>
      <c r="CC65" s="86"/>
      <c r="CD65" s="86"/>
      <c r="CE65" s="86"/>
    </row>
    <row r="66" spans="1:83" s="159" customFormat="1" ht="12.75">
      <c r="A66" s="31">
        <v>16</v>
      </c>
      <c r="B66" s="151" t="s">
        <v>366</v>
      </c>
      <c r="C66" s="28" t="s">
        <v>390</v>
      </c>
      <c r="D66" s="177"/>
      <c r="E66" s="177" t="s">
        <v>807</v>
      </c>
      <c r="F66" s="369">
        <v>50090</v>
      </c>
      <c r="G66" s="339" t="s">
        <v>92</v>
      </c>
      <c r="H66" s="336"/>
      <c r="I66" s="336"/>
      <c r="J66" s="32">
        <v>2010</v>
      </c>
      <c r="K66" s="32"/>
      <c r="L66" s="152"/>
      <c r="M66" s="152"/>
      <c r="N66" s="4"/>
      <c r="O66" s="4"/>
      <c r="P66" s="177"/>
      <c r="Q66" s="177"/>
      <c r="R66" s="177"/>
      <c r="S66" s="177"/>
      <c r="T66" s="4"/>
      <c r="U66" s="177"/>
      <c r="V66" s="177"/>
      <c r="W66" s="4"/>
      <c r="X66" s="4"/>
      <c r="Y66" s="4"/>
      <c r="Z66" s="4"/>
      <c r="AA66" s="52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85"/>
      <c r="BI66" s="85"/>
      <c r="BJ66" s="79"/>
      <c r="BK66" s="79"/>
      <c r="BL66" s="79"/>
      <c r="BM66" s="79"/>
      <c r="BN66" s="79"/>
      <c r="BO66" s="79"/>
      <c r="BP66" s="79"/>
      <c r="BQ66" s="86"/>
      <c r="BR66" s="85"/>
      <c r="BS66" s="85"/>
      <c r="BT66" s="85"/>
      <c r="BU66" s="85"/>
      <c r="BV66" s="85"/>
      <c r="BW66" s="86"/>
      <c r="BX66" s="86"/>
      <c r="BY66" s="86"/>
      <c r="BZ66" s="87"/>
      <c r="CA66" s="86"/>
      <c r="CB66" s="86"/>
      <c r="CC66" s="86"/>
      <c r="CD66" s="86"/>
      <c r="CE66" s="86"/>
    </row>
    <row r="67" spans="1:83" s="159" customFormat="1" ht="12.75">
      <c r="A67" s="31">
        <v>17</v>
      </c>
      <c r="B67" s="151" t="s">
        <v>367</v>
      </c>
      <c r="C67" s="28" t="s">
        <v>390</v>
      </c>
      <c r="D67" s="177"/>
      <c r="E67" s="177" t="s">
        <v>807</v>
      </c>
      <c r="F67" s="369">
        <v>20343.22</v>
      </c>
      <c r="G67" s="339" t="s">
        <v>92</v>
      </c>
      <c r="H67" s="336"/>
      <c r="I67" s="336"/>
      <c r="J67" s="32">
        <v>2010</v>
      </c>
      <c r="K67" s="32"/>
      <c r="L67" s="152"/>
      <c r="M67" s="152"/>
      <c r="N67" s="4"/>
      <c r="O67" s="4"/>
      <c r="P67" s="177"/>
      <c r="Q67" s="177"/>
      <c r="R67" s="177"/>
      <c r="S67" s="177"/>
      <c r="T67" s="4"/>
      <c r="U67" s="177"/>
      <c r="V67" s="177"/>
      <c r="W67" s="4"/>
      <c r="X67" s="4"/>
      <c r="Y67" s="4"/>
      <c r="Z67" s="4"/>
      <c r="AA67" s="52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85"/>
      <c r="BI67" s="85"/>
      <c r="BJ67" s="79"/>
      <c r="BK67" s="79"/>
      <c r="BL67" s="79"/>
      <c r="BM67" s="79"/>
      <c r="BN67" s="79"/>
      <c r="BO67" s="79"/>
      <c r="BP67" s="79"/>
      <c r="BQ67" s="86"/>
      <c r="BR67" s="85"/>
      <c r="BS67" s="85"/>
      <c r="BT67" s="85"/>
      <c r="BU67" s="85"/>
      <c r="BV67" s="85"/>
      <c r="BW67" s="86"/>
      <c r="BX67" s="86"/>
      <c r="BY67" s="86"/>
      <c r="BZ67" s="87"/>
      <c r="CA67" s="86"/>
      <c r="CB67" s="86"/>
      <c r="CC67" s="86"/>
      <c r="CD67" s="86"/>
      <c r="CE67" s="86"/>
    </row>
    <row r="68" spans="1:83" s="159" customFormat="1" ht="12.75">
      <c r="A68" s="31">
        <v>18</v>
      </c>
      <c r="B68" s="151" t="s">
        <v>368</v>
      </c>
      <c r="C68" s="28" t="s">
        <v>388</v>
      </c>
      <c r="D68" s="177"/>
      <c r="E68" s="177" t="s">
        <v>807</v>
      </c>
      <c r="F68" s="369">
        <v>1252.02</v>
      </c>
      <c r="G68" s="339" t="s">
        <v>92</v>
      </c>
      <c r="H68" s="336"/>
      <c r="I68" s="336"/>
      <c r="J68" s="32">
        <v>2000</v>
      </c>
      <c r="K68" s="32"/>
      <c r="L68" s="152"/>
      <c r="M68" s="152"/>
      <c r="N68" s="4"/>
      <c r="O68" s="4"/>
      <c r="P68" s="177"/>
      <c r="Q68" s="177"/>
      <c r="R68" s="177"/>
      <c r="S68" s="177"/>
      <c r="T68" s="4"/>
      <c r="U68" s="177"/>
      <c r="V68" s="177"/>
      <c r="W68" s="4"/>
      <c r="X68" s="4"/>
      <c r="Y68" s="4"/>
      <c r="Z68" s="4"/>
      <c r="AA68" s="52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85"/>
      <c r="BI68" s="85"/>
      <c r="BJ68" s="79"/>
      <c r="BK68" s="79"/>
      <c r="BL68" s="79"/>
      <c r="BM68" s="79"/>
      <c r="BN68" s="79"/>
      <c r="BO68" s="79"/>
      <c r="BP68" s="79"/>
      <c r="BQ68" s="86"/>
      <c r="BR68" s="85"/>
      <c r="BS68" s="85"/>
      <c r="BT68" s="85"/>
      <c r="BU68" s="85"/>
      <c r="BV68" s="85"/>
      <c r="BW68" s="86"/>
      <c r="BX68" s="86"/>
      <c r="BY68" s="86"/>
      <c r="BZ68" s="87"/>
      <c r="CA68" s="86"/>
      <c r="CB68" s="86"/>
      <c r="CC68" s="86"/>
      <c r="CD68" s="86"/>
      <c r="CE68" s="86"/>
    </row>
    <row r="69" spans="1:83" s="159" customFormat="1" ht="12.75">
      <c r="A69" s="31">
        <v>19</v>
      </c>
      <c r="B69" s="151" t="s">
        <v>369</v>
      </c>
      <c r="C69" s="28" t="s">
        <v>390</v>
      </c>
      <c r="D69" s="177"/>
      <c r="E69" s="177" t="s">
        <v>807</v>
      </c>
      <c r="F69" s="369">
        <v>73024.19</v>
      </c>
      <c r="G69" s="339" t="s">
        <v>92</v>
      </c>
      <c r="H69" s="336"/>
      <c r="I69" s="336"/>
      <c r="J69" s="32">
        <v>2010</v>
      </c>
      <c r="K69" s="32"/>
      <c r="L69" s="152"/>
      <c r="M69" s="152"/>
      <c r="N69" s="4"/>
      <c r="O69" s="4"/>
      <c r="P69" s="177"/>
      <c r="Q69" s="177"/>
      <c r="R69" s="177"/>
      <c r="S69" s="177"/>
      <c r="T69" s="4"/>
      <c r="U69" s="177"/>
      <c r="V69" s="177"/>
      <c r="W69" s="4"/>
      <c r="X69" s="4"/>
      <c r="Y69" s="4"/>
      <c r="Z69" s="4"/>
      <c r="AA69" s="52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85"/>
      <c r="BI69" s="85"/>
      <c r="BJ69" s="79"/>
      <c r="BK69" s="79"/>
      <c r="BL69" s="79"/>
      <c r="BM69" s="79"/>
      <c r="BN69" s="79"/>
      <c r="BO69" s="79"/>
      <c r="BP69" s="79"/>
      <c r="BQ69" s="86"/>
      <c r="BR69" s="85"/>
      <c r="BS69" s="85"/>
      <c r="BT69" s="85"/>
      <c r="BU69" s="85"/>
      <c r="BV69" s="85"/>
      <c r="BW69" s="86"/>
      <c r="BX69" s="86"/>
      <c r="BY69" s="86"/>
      <c r="BZ69" s="87"/>
      <c r="CA69" s="86"/>
      <c r="CB69" s="86"/>
      <c r="CC69" s="86"/>
      <c r="CD69" s="86"/>
      <c r="CE69" s="86"/>
    </row>
    <row r="70" spans="1:83" s="158" customFormat="1" ht="12.75">
      <c r="A70" s="31">
        <v>20</v>
      </c>
      <c r="B70" s="28" t="s">
        <v>370</v>
      </c>
      <c r="C70" s="28" t="s">
        <v>389</v>
      </c>
      <c r="D70" s="175"/>
      <c r="E70" s="177" t="s">
        <v>807</v>
      </c>
      <c r="F70" s="381">
        <v>21065</v>
      </c>
      <c r="G70" s="210" t="s">
        <v>92</v>
      </c>
      <c r="H70" s="26"/>
      <c r="I70" s="26"/>
      <c r="J70" s="27">
        <v>1976</v>
      </c>
      <c r="K70" s="27"/>
      <c r="L70" s="29"/>
      <c r="M70" s="29"/>
      <c r="N70" s="16"/>
      <c r="O70" s="16"/>
      <c r="P70" s="175"/>
      <c r="Q70" s="175"/>
      <c r="R70" s="175"/>
      <c r="S70" s="175"/>
      <c r="T70" s="16"/>
      <c r="U70" s="175"/>
      <c r="V70" s="175"/>
      <c r="W70" s="16"/>
      <c r="X70" s="16"/>
      <c r="Y70" s="16"/>
      <c r="Z70" s="16"/>
      <c r="AA70" s="8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3"/>
      <c r="BI70" s="33"/>
      <c r="BJ70" s="35"/>
      <c r="BK70" s="35"/>
      <c r="BL70" s="35"/>
      <c r="BM70" s="35"/>
      <c r="BN70" s="35"/>
      <c r="BO70" s="35"/>
      <c r="BP70" s="35"/>
      <c r="BQ70" s="36"/>
      <c r="BR70" s="33"/>
      <c r="BS70" s="33"/>
      <c r="BT70" s="33"/>
      <c r="BU70" s="33"/>
      <c r="BV70" s="33"/>
      <c r="BW70" s="36"/>
      <c r="BX70" s="36"/>
      <c r="BY70" s="36"/>
      <c r="BZ70" s="34"/>
      <c r="CA70" s="36"/>
      <c r="CB70" s="36"/>
      <c r="CC70" s="36"/>
      <c r="CD70" s="36"/>
      <c r="CE70" s="36"/>
    </row>
    <row r="71" spans="1:83" s="158" customFormat="1" ht="12.75">
      <c r="A71" s="31">
        <v>21</v>
      </c>
      <c r="B71" s="28" t="s">
        <v>1201</v>
      </c>
      <c r="C71" s="28" t="s">
        <v>389</v>
      </c>
      <c r="D71" s="175"/>
      <c r="E71" s="177" t="s">
        <v>807</v>
      </c>
      <c r="F71" s="381">
        <v>5382</v>
      </c>
      <c r="G71" s="210" t="s">
        <v>92</v>
      </c>
      <c r="H71" s="26"/>
      <c r="I71" s="26"/>
      <c r="J71" s="27">
        <v>1976</v>
      </c>
      <c r="K71" s="27"/>
      <c r="L71" s="29"/>
      <c r="M71" s="29"/>
      <c r="N71" s="16"/>
      <c r="O71" s="16"/>
      <c r="P71" s="175"/>
      <c r="Q71" s="175"/>
      <c r="R71" s="175"/>
      <c r="S71" s="175"/>
      <c r="T71" s="16"/>
      <c r="U71" s="175"/>
      <c r="V71" s="175"/>
      <c r="W71" s="16"/>
      <c r="X71" s="16"/>
      <c r="Y71" s="16"/>
      <c r="Z71" s="16"/>
      <c r="AA71" s="8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3"/>
      <c r="BI71" s="33"/>
      <c r="BJ71" s="35"/>
      <c r="BK71" s="35"/>
      <c r="BL71" s="35"/>
      <c r="BM71" s="35"/>
      <c r="BN71" s="35"/>
      <c r="BO71" s="35"/>
      <c r="BP71" s="35"/>
      <c r="BQ71" s="36"/>
      <c r="BR71" s="33"/>
      <c r="BS71" s="33"/>
      <c r="BT71" s="33"/>
      <c r="BU71" s="33"/>
      <c r="BV71" s="33"/>
      <c r="BW71" s="36"/>
      <c r="BX71" s="36"/>
      <c r="BY71" s="36"/>
      <c r="BZ71" s="34"/>
      <c r="CA71" s="36"/>
      <c r="CB71" s="36"/>
      <c r="CC71" s="36"/>
      <c r="CD71" s="36"/>
      <c r="CE71" s="36"/>
    </row>
    <row r="72" spans="1:83" s="158" customFormat="1" ht="12.75">
      <c r="A72" s="31">
        <v>22</v>
      </c>
      <c r="B72" s="28" t="s">
        <v>371</v>
      </c>
      <c r="C72" s="28" t="s">
        <v>391</v>
      </c>
      <c r="D72" s="175"/>
      <c r="E72" s="177" t="s">
        <v>807</v>
      </c>
      <c r="F72" s="381">
        <v>61874</v>
      </c>
      <c r="G72" s="210" t="s">
        <v>92</v>
      </c>
      <c r="H72" s="26"/>
      <c r="I72" s="26"/>
      <c r="J72" s="27">
        <v>1976</v>
      </c>
      <c r="K72" s="27"/>
      <c r="L72" s="29"/>
      <c r="M72" s="29"/>
      <c r="N72" s="16"/>
      <c r="O72" s="16"/>
      <c r="P72" s="175"/>
      <c r="Q72" s="175"/>
      <c r="R72" s="175"/>
      <c r="S72" s="175"/>
      <c r="T72" s="16"/>
      <c r="U72" s="175"/>
      <c r="V72" s="175"/>
      <c r="W72" s="16"/>
      <c r="X72" s="16"/>
      <c r="Y72" s="16"/>
      <c r="Z72" s="16"/>
      <c r="AA72" s="8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3"/>
      <c r="BI72" s="33"/>
      <c r="BJ72" s="35"/>
      <c r="BK72" s="35"/>
      <c r="BL72" s="35"/>
      <c r="BM72" s="35"/>
      <c r="BN72" s="35"/>
      <c r="BO72" s="35"/>
      <c r="BP72" s="35"/>
      <c r="BQ72" s="36"/>
      <c r="BR72" s="33"/>
      <c r="BS72" s="33"/>
      <c r="BT72" s="33"/>
      <c r="BU72" s="33"/>
      <c r="BV72" s="33"/>
      <c r="BW72" s="36"/>
      <c r="BX72" s="36"/>
      <c r="BY72" s="36"/>
      <c r="BZ72" s="34"/>
      <c r="CA72" s="36"/>
      <c r="CB72" s="36"/>
      <c r="CC72" s="36"/>
      <c r="CD72" s="36"/>
      <c r="CE72" s="36"/>
    </row>
    <row r="73" spans="1:83" s="158" customFormat="1" ht="12.75">
      <c r="A73" s="31">
        <v>23</v>
      </c>
      <c r="B73" s="28" t="s">
        <v>372</v>
      </c>
      <c r="C73" s="28" t="s">
        <v>389</v>
      </c>
      <c r="D73" s="175"/>
      <c r="E73" s="177" t="s">
        <v>807</v>
      </c>
      <c r="F73" s="381">
        <v>46052</v>
      </c>
      <c r="G73" s="210" t="s">
        <v>92</v>
      </c>
      <c r="H73" s="26"/>
      <c r="I73" s="26"/>
      <c r="J73" s="27">
        <v>1993</v>
      </c>
      <c r="K73" s="27"/>
      <c r="L73" s="29"/>
      <c r="M73" s="29"/>
      <c r="N73" s="16"/>
      <c r="O73" s="16"/>
      <c r="P73" s="175"/>
      <c r="Q73" s="175"/>
      <c r="R73" s="175"/>
      <c r="S73" s="175"/>
      <c r="T73" s="16"/>
      <c r="U73" s="175"/>
      <c r="V73" s="175"/>
      <c r="W73" s="16"/>
      <c r="X73" s="16"/>
      <c r="Y73" s="16"/>
      <c r="Z73" s="16"/>
      <c r="AA73" s="8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3"/>
      <c r="BI73" s="33"/>
      <c r="BJ73" s="35"/>
      <c r="BK73" s="35"/>
      <c r="BL73" s="35"/>
      <c r="BM73" s="35"/>
      <c r="BN73" s="35"/>
      <c r="BO73" s="35"/>
      <c r="BP73" s="35"/>
      <c r="BQ73" s="36"/>
      <c r="BR73" s="33"/>
      <c r="BS73" s="33"/>
      <c r="BT73" s="33"/>
      <c r="BU73" s="33"/>
      <c r="BV73" s="33"/>
      <c r="BW73" s="36"/>
      <c r="BX73" s="36"/>
      <c r="BY73" s="36"/>
      <c r="BZ73" s="34"/>
      <c r="CA73" s="36"/>
      <c r="CB73" s="36"/>
      <c r="CC73" s="36"/>
      <c r="CD73" s="36"/>
      <c r="CE73" s="36"/>
    </row>
    <row r="74" spans="1:83" s="159" customFormat="1" ht="12.75">
      <c r="A74" s="31">
        <v>24</v>
      </c>
      <c r="B74" s="151" t="s">
        <v>373</v>
      </c>
      <c r="C74" s="28" t="s">
        <v>390</v>
      </c>
      <c r="D74" s="177"/>
      <c r="E74" s="177" t="s">
        <v>807</v>
      </c>
      <c r="F74" s="369">
        <v>182257.89</v>
      </c>
      <c r="G74" s="339" t="s">
        <v>92</v>
      </c>
      <c r="H74" s="336"/>
      <c r="I74" s="336"/>
      <c r="J74" s="32">
        <v>2010</v>
      </c>
      <c r="K74" s="32"/>
      <c r="L74" s="152"/>
      <c r="M74" s="152"/>
      <c r="N74" s="4"/>
      <c r="O74" s="4"/>
      <c r="P74" s="177"/>
      <c r="Q74" s="177"/>
      <c r="R74" s="177"/>
      <c r="S74" s="177"/>
      <c r="T74" s="4"/>
      <c r="U74" s="177"/>
      <c r="V74" s="177"/>
      <c r="W74" s="4"/>
      <c r="X74" s="4"/>
      <c r="Y74" s="4"/>
      <c r="Z74" s="4"/>
      <c r="AA74" s="52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85"/>
      <c r="BI74" s="85"/>
      <c r="BJ74" s="79"/>
      <c r="BK74" s="79"/>
      <c r="BL74" s="79"/>
      <c r="BM74" s="79"/>
      <c r="BN74" s="79"/>
      <c r="BO74" s="79"/>
      <c r="BP74" s="79"/>
      <c r="BQ74" s="86"/>
      <c r="BR74" s="85"/>
      <c r="BS74" s="85"/>
      <c r="BT74" s="85"/>
      <c r="BU74" s="85"/>
      <c r="BV74" s="85"/>
      <c r="BW74" s="86"/>
      <c r="BX74" s="86"/>
      <c r="BY74" s="86"/>
      <c r="BZ74" s="87"/>
      <c r="CA74" s="86"/>
      <c r="CB74" s="86"/>
      <c r="CC74" s="86"/>
      <c r="CD74" s="86"/>
      <c r="CE74" s="86"/>
    </row>
    <row r="75" spans="1:83" s="159" customFormat="1" ht="12.75">
      <c r="A75" s="31">
        <v>25</v>
      </c>
      <c r="B75" s="151" t="s">
        <v>374</v>
      </c>
      <c r="C75" s="28" t="s">
        <v>390</v>
      </c>
      <c r="D75" s="177"/>
      <c r="E75" s="177" t="s">
        <v>807</v>
      </c>
      <c r="F75" s="369">
        <v>500870.97</v>
      </c>
      <c r="G75" s="339" t="s">
        <v>92</v>
      </c>
      <c r="H75" s="336"/>
      <c r="I75" s="336"/>
      <c r="J75" s="32">
        <v>2010</v>
      </c>
      <c r="K75" s="32"/>
      <c r="L75" s="152"/>
      <c r="M75" s="152"/>
      <c r="N75" s="4"/>
      <c r="O75" s="4"/>
      <c r="P75" s="177"/>
      <c r="Q75" s="177"/>
      <c r="R75" s="177"/>
      <c r="S75" s="177"/>
      <c r="T75" s="4"/>
      <c r="U75" s="177"/>
      <c r="V75" s="177"/>
      <c r="W75" s="4"/>
      <c r="X75" s="4"/>
      <c r="Y75" s="4"/>
      <c r="Z75" s="4"/>
      <c r="AA75" s="52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85"/>
      <c r="BI75" s="85"/>
      <c r="BJ75" s="79"/>
      <c r="BK75" s="79"/>
      <c r="BL75" s="79"/>
      <c r="BM75" s="79"/>
      <c r="BN75" s="79"/>
      <c r="BO75" s="79"/>
      <c r="BP75" s="79"/>
      <c r="BQ75" s="86"/>
      <c r="BR75" s="85"/>
      <c r="BS75" s="85"/>
      <c r="BT75" s="85"/>
      <c r="BU75" s="85"/>
      <c r="BV75" s="85"/>
      <c r="BW75" s="86"/>
      <c r="BX75" s="86"/>
      <c r="BY75" s="86"/>
      <c r="BZ75" s="87"/>
      <c r="CA75" s="86"/>
      <c r="CB75" s="86"/>
      <c r="CC75" s="86"/>
      <c r="CD75" s="86"/>
      <c r="CE75" s="86"/>
    </row>
    <row r="76" spans="1:83" s="159" customFormat="1" ht="12.75">
      <c r="A76" s="31">
        <v>26</v>
      </c>
      <c r="B76" s="151" t="s">
        <v>375</v>
      </c>
      <c r="C76" s="28" t="s">
        <v>391</v>
      </c>
      <c r="D76" s="177"/>
      <c r="E76" s="177" t="s">
        <v>807</v>
      </c>
      <c r="F76" s="369">
        <v>514476.34</v>
      </c>
      <c r="G76" s="339" t="s">
        <v>92</v>
      </c>
      <c r="H76" s="336"/>
      <c r="I76" s="336"/>
      <c r="J76" s="32">
        <v>2013</v>
      </c>
      <c r="K76" s="32"/>
      <c r="L76" s="152"/>
      <c r="M76" s="152"/>
      <c r="N76" s="4"/>
      <c r="O76" s="4"/>
      <c r="P76" s="177"/>
      <c r="Q76" s="177"/>
      <c r="R76" s="177"/>
      <c r="S76" s="177"/>
      <c r="T76" s="4"/>
      <c r="U76" s="177"/>
      <c r="V76" s="177"/>
      <c r="W76" s="4"/>
      <c r="X76" s="4"/>
      <c r="Y76" s="4"/>
      <c r="Z76" s="4"/>
      <c r="AA76" s="52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85"/>
      <c r="BI76" s="85"/>
      <c r="BJ76" s="79"/>
      <c r="BK76" s="79"/>
      <c r="BL76" s="79"/>
      <c r="BM76" s="79"/>
      <c r="BN76" s="79"/>
      <c r="BO76" s="79"/>
      <c r="BP76" s="79"/>
      <c r="BQ76" s="86"/>
      <c r="BR76" s="85"/>
      <c r="BS76" s="85"/>
      <c r="BT76" s="85"/>
      <c r="BU76" s="85"/>
      <c r="BV76" s="85"/>
      <c r="BW76" s="86"/>
      <c r="BX76" s="86"/>
      <c r="BY76" s="86"/>
      <c r="BZ76" s="87"/>
      <c r="CA76" s="86"/>
      <c r="CB76" s="86"/>
      <c r="CC76" s="86"/>
      <c r="CD76" s="86"/>
      <c r="CE76" s="86"/>
    </row>
    <row r="77" spans="1:83" s="159" customFormat="1" ht="12.75">
      <c r="A77" s="31">
        <v>27</v>
      </c>
      <c r="B77" s="151" t="s">
        <v>376</v>
      </c>
      <c r="C77" s="28" t="s">
        <v>391</v>
      </c>
      <c r="D77" s="177"/>
      <c r="E77" s="177" t="s">
        <v>807</v>
      </c>
      <c r="F77" s="369">
        <v>29365.62</v>
      </c>
      <c r="G77" s="339" t="s">
        <v>92</v>
      </c>
      <c r="H77" s="336"/>
      <c r="I77" s="336"/>
      <c r="J77" s="32">
        <v>2013</v>
      </c>
      <c r="K77" s="32"/>
      <c r="L77" s="152"/>
      <c r="M77" s="152"/>
      <c r="N77" s="4"/>
      <c r="O77" s="4"/>
      <c r="P77" s="177"/>
      <c r="Q77" s="177"/>
      <c r="R77" s="177"/>
      <c r="S77" s="177"/>
      <c r="T77" s="4"/>
      <c r="U77" s="177"/>
      <c r="V77" s="177"/>
      <c r="W77" s="4"/>
      <c r="X77" s="4"/>
      <c r="Y77" s="4"/>
      <c r="Z77" s="4"/>
      <c r="AA77" s="52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85"/>
      <c r="BI77" s="85"/>
      <c r="BJ77" s="79"/>
      <c r="BK77" s="79"/>
      <c r="BL77" s="79"/>
      <c r="BM77" s="79"/>
      <c r="BN77" s="79"/>
      <c r="BO77" s="79"/>
      <c r="BP77" s="79"/>
      <c r="BQ77" s="86"/>
      <c r="BR77" s="85"/>
      <c r="BS77" s="85"/>
      <c r="BT77" s="85"/>
      <c r="BU77" s="85"/>
      <c r="BV77" s="85"/>
      <c r="BW77" s="86"/>
      <c r="BX77" s="86"/>
      <c r="BY77" s="86"/>
      <c r="BZ77" s="87"/>
      <c r="CA77" s="86"/>
      <c r="CB77" s="86"/>
      <c r="CC77" s="86"/>
      <c r="CD77" s="86"/>
      <c r="CE77" s="86"/>
    </row>
    <row r="78" spans="1:83" s="159" customFormat="1" ht="12.75">
      <c r="A78" s="31">
        <v>28</v>
      </c>
      <c r="B78" s="151" t="s">
        <v>377</v>
      </c>
      <c r="C78" s="28" t="s">
        <v>391</v>
      </c>
      <c r="D78" s="177"/>
      <c r="E78" s="177" t="s">
        <v>807</v>
      </c>
      <c r="F78" s="369">
        <v>27013.16</v>
      </c>
      <c r="G78" s="339" t="s">
        <v>92</v>
      </c>
      <c r="H78" s="336"/>
      <c r="I78" s="336"/>
      <c r="J78" s="32">
        <v>2013</v>
      </c>
      <c r="K78" s="32"/>
      <c r="L78" s="152"/>
      <c r="M78" s="152"/>
      <c r="N78" s="4"/>
      <c r="O78" s="4"/>
      <c r="P78" s="177"/>
      <c r="Q78" s="177"/>
      <c r="R78" s="177"/>
      <c r="S78" s="177"/>
      <c r="T78" s="4"/>
      <c r="U78" s="177"/>
      <c r="V78" s="177"/>
      <c r="W78" s="4"/>
      <c r="X78" s="4"/>
      <c r="Y78" s="4"/>
      <c r="Z78" s="4"/>
      <c r="AA78" s="52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85"/>
      <c r="BI78" s="85"/>
      <c r="BJ78" s="79"/>
      <c r="BK78" s="79"/>
      <c r="BL78" s="79"/>
      <c r="BM78" s="79"/>
      <c r="BN78" s="79"/>
      <c r="BO78" s="79"/>
      <c r="BP78" s="79"/>
      <c r="BQ78" s="86"/>
      <c r="BR78" s="85"/>
      <c r="BS78" s="85"/>
      <c r="BT78" s="85"/>
      <c r="BU78" s="85"/>
      <c r="BV78" s="85"/>
      <c r="BW78" s="86"/>
      <c r="BX78" s="86"/>
      <c r="BY78" s="86"/>
      <c r="BZ78" s="87"/>
      <c r="CA78" s="86"/>
      <c r="CB78" s="86"/>
      <c r="CC78" s="86"/>
      <c r="CD78" s="86"/>
      <c r="CE78" s="86"/>
    </row>
    <row r="79" spans="1:83" s="159" customFormat="1" ht="12.75">
      <c r="A79" s="31">
        <v>29</v>
      </c>
      <c r="B79" s="151" t="s">
        <v>378</v>
      </c>
      <c r="C79" s="28" t="s">
        <v>391</v>
      </c>
      <c r="D79" s="177"/>
      <c r="E79" s="177" t="s">
        <v>807</v>
      </c>
      <c r="F79" s="369">
        <v>6183.79</v>
      </c>
      <c r="G79" s="339" t="s">
        <v>92</v>
      </c>
      <c r="H79" s="336"/>
      <c r="I79" s="336"/>
      <c r="J79" s="32">
        <v>2013</v>
      </c>
      <c r="K79" s="32"/>
      <c r="L79" s="152"/>
      <c r="M79" s="152"/>
      <c r="N79" s="4"/>
      <c r="O79" s="4"/>
      <c r="P79" s="177"/>
      <c r="Q79" s="177"/>
      <c r="R79" s="177"/>
      <c r="S79" s="177"/>
      <c r="T79" s="4"/>
      <c r="U79" s="177"/>
      <c r="V79" s="177"/>
      <c r="W79" s="4"/>
      <c r="X79" s="4"/>
      <c r="Y79" s="4"/>
      <c r="Z79" s="4"/>
      <c r="AA79" s="52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85"/>
      <c r="BI79" s="85"/>
      <c r="BJ79" s="79"/>
      <c r="BK79" s="79"/>
      <c r="BL79" s="79"/>
      <c r="BM79" s="79"/>
      <c r="BN79" s="79"/>
      <c r="BO79" s="79"/>
      <c r="BP79" s="79"/>
      <c r="BQ79" s="86"/>
      <c r="BR79" s="85"/>
      <c r="BS79" s="85"/>
      <c r="BT79" s="85"/>
      <c r="BU79" s="85"/>
      <c r="BV79" s="85"/>
      <c r="BW79" s="86"/>
      <c r="BX79" s="86"/>
      <c r="BY79" s="86"/>
      <c r="BZ79" s="87"/>
      <c r="CA79" s="86"/>
      <c r="CB79" s="86"/>
      <c r="CC79" s="86"/>
      <c r="CD79" s="86"/>
      <c r="CE79" s="86"/>
    </row>
    <row r="80" spans="1:83" s="159" customFormat="1" ht="12.75">
      <c r="A80" s="31">
        <v>30</v>
      </c>
      <c r="B80" s="151" t="s">
        <v>379</v>
      </c>
      <c r="C80" s="28" t="s">
        <v>391</v>
      </c>
      <c r="D80" s="177"/>
      <c r="E80" s="177" t="s">
        <v>807</v>
      </c>
      <c r="F80" s="369">
        <v>58000</v>
      </c>
      <c r="G80" s="339" t="s">
        <v>92</v>
      </c>
      <c r="H80" s="336"/>
      <c r="I80" s="336"/>
      <c r="J80" s="32">
        <v>2013</v>
      </c>
      <c r="K80" s="32"/>
      <c r="L80" s="152"/>
      <c r="M80" s="152"/>
      <c r="N80" s="4"/>
      <c r="O80" s="4"/>
      <c r="P80" s="177"/>
      <c r="Q80" s="177"/>
      <c r="R80" s="177"/>
      <c r="S80" s="177"/>
      <c r="T80" s="4"/>
      <c r="U80" s="177"/>
      <c r="V80" s="177"/>
      <c r="W80" s="4"/>
      <c r="X80" s="4"/>
      <c r="Y80" s="4"/>
      <c r="Z80" s="4"/>
      <c r="AA80" s="52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85"/>
      <c r="BI80" s="85"/>
      <c r="BJ80" s="79"/>
      <c r="BK80" s="79"/>
      <c r="BL80" s="79"/>
      <c r="BM80" s="79"/>
      <c r="BN80" s="79"/>
      <c r="BO80" s="79"/>
      <c r="BP80" s="79"/>
      <c r="BQ80" s="86"/>
      <c r="BR80" s="85"/>
      <c r="BS80" s="85"/>
      <c r="BT80" s="85"/>
      <c r="BU80" s="85"/>
      <c r="BV80" s="85"/>
      <c r="BW80" s="86"/>
      <c r="BX80" s="86"/>
      <c r="BY80" s="86"/>
      <c r="BZ80" s="87"/>
      <c r="CA80" s="86"/>
      <c r="CB80" s="86"/>
      <c r="CC80" s="86"/>
      <c r="CD80" s="86"/>
      <c r="CE80" s="86"/>
    </row>
    <row r="81" spans="1:83" s="159" customFormat="1" ht="12.75">
      <c r="A81" s="31">
        <v>31</v>
      </c>
      <c r="B81" s="151" t="s">
        <v>380</v>
      </c>
      <c r="C81" s="28" t="s">
        <v>391</v>
      </c>
      <c r="D81" s="177"/>
      <c r="E81" s="177" t="s">
        <v>807</v>
      </c>
      <c r="F81" s="369">
        <v>34214.910000000003</v>
      </c>
      <c r="G81" s="339" t="s">
        <v>92</v>
      </c>
      <c r="H81" s="336"/>
      <c r="I81" s="336"/>
      <c r="J81" s="32">
        <v>2013</v>
      </c>
      <c r="K81" s="32"/>
      <c r="L81" s="152"/>
      <c r="M81" s="152"/>
      <c r="N81" s="4"/>
      <c r="O81" s="4"/>
      <c r="P81" s="177"/>
      <c r="Q81" s="177"/>
      <c r="R81" s="177"/>
      <c r="S81" s="177"/>
      <c r="T81" s="4"/>
      <c r="U81" s="177"/>
      <c r="V81" s="177"/>
      <c r="W81" s="4"/>
      <c r="X81" s="4"/>
      <c r="Y81" s="4"/>
      <c r="Z81" s="4"/>
      <c r="AA81" s="52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85"/>
      <c r="BI81" s="85"/>
      <c r="BJ81" s="79"/>
      <c r="BK81" s="79"/>
      <c r="BL81" s="79"/>
      <c r="BM81" s="79"/>
      <c r="BN81" s="79"/>
      <c r="BO81" s="79"/>
      <c r="BP81" s="79"/>
      <c r="BQ81" s="86"/>
      <c r="BR81" s="85"/>
      <c r="BS81" s="85"/>
      <c r="BT81" s="85"/>
      <c r="BU81" s="85"/>
      <c r="BV81" s="85"/>
      <c r="BW81" s="86"/>
      <c r="BX81" s="86"/>
      <c r="BY81" s="86"/>
      <c r="BZ81" s="87"/>
      <c r="CA81" s="86"/>
      <c r="CB81" s="86"/>
      <c r="CC81" s="86"/>
      <c r="CD81" s="86"/>
      <c r="CE81" s="86"/>
    </row>
    <row r="82" spans="1:83" s="159" customFormat="1" ht="12.75">
      <c r="A82" s="31">
        <v>32</v>
      </c>
      <c r="B82" s="151" t="s">
        <v>1130</v>
      </c>
      <c r="C82" s="28" t="s">
        <v>389</v>
      </c>
      <c r="D82" s="177"/>
      <c r="E82" s="177" t="s">
        <v>807</v>
      </c>
      <c r="F82" s="369">
        <v>748257.89</v>
      </c>
      <c r="G82" s="339" t="s">
        <v>92</v>
      </c>
      <c r="H82" s="336"/>
      <c r="I82" s="336"/>
      <c r="J82" s="32">
        <v>2010</v>
      </c>
      <c r="K82" s="32"/>
      <c r="L82" s="152"/>
      <c r="M82" s="152"/>
      <c r="N82" s="4"/>
      <c r="O82" s="4"/>
      <c r="P82" s="177"/>
      <c r="Q82" s="177"/>
      <c r="R82" s="177"/>
      <c r="S82" s="177"/>
      <c r="T82" s="4"/>
      <c r="U82" s="177"/>
      <c r="V82" s="177"/>
      <c r="W82" s="4"/>
      <c r="X82" s="4"/>
      <c r="Y82" s="4"/>
      <c r="Z82" s="4"/>
      <c r="AA82" s="52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85"/>
      <c r="BI82" s="85"/>
      <c r="BJ82" s="79"/>
      <c r="BK82" s="79"/>
      <c r="BL82" s="79"/>
      <c r="BM82" s="79"/>
      <c r="BN82" s="79"/>
      <c r="BO82" s="79"/>
      <c r="BP82" s="79"/>
      <c r="BQ82" s="86"/>
      <c r="BR82" s="85"/>
      <c r="BS82" s="85"/>
      <c r="BT82" s="85"/>
      <c r="BU82" s="85"/>
      <c r="BV82" s="85"/>
      <c r="BW82" s="86"/>
      <c r="BX82" s="86"/>
      <c r="BY82" s="86"/>
      <c r="BZ82" s="87"/>
      <c r="CA82" s="86"/>
      <c r="CB82" s="86"/>
      <c r="CC82" s="86"/>
      <c r="CD82" s="86"/>
      <c r="CE82" s="86"/>
    </row>
    <row r="83" spans="1:83" s="159" customFormat="1" ht="12.75">
      <c r="A83" s="31">
        <v>33</v>
      </c>
      <c r="B83" s="151" t="s">
        <v>381</v>
      </c>
      <c r="C83" s="28" t="s">
        <v>392</v>
      </c>
      <c r="D83" s="177"/>
      <c r="E83" s="177" t="s">
        <v>807</v>
      </c>
      <c r="F83" s="369">
        <v>324336.63</v>
      </c>
      <c r="G83" s="339" t="s">
        <v>92</v>
      </c>
      <c r="H83" s="336"/>
      <c r="I83" s="336"/>
      <c r="J83" s="32">
        <v>2010</v>
      </c>
      <c r="K83" s="32"/>
      <c r="L83" s="152"/>
      <c r="M83" s="152"/>
      <c r="N83" s="4"/>
      <c r="O83" s="4"/>
      <c r="P83" s="177"/>
      <c r="Q83" s="177"/>
      <c r="R83" s="177"/>
      <c r="S83" s="177"/>
      <c r="T83" s="4"/>
      <c r="U83" s="177"/>
      <c r="V83" s="177"/>
      <c r="W83" s="4"/>
      <c r="X83" s="4"/>
      <c r="Y83" s="4"/>
      <c r="Z83" s="4"/>
      <c r="AA83" s="52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85"/>
      <c r="BI83" s="85"/>
      <c r="BJ83" s="79"/>
      <c r="BK83" s="79"/>
      <c r="BL83" s="79"/>
      <c r="BM83" s="79"/>
      <c r="BN83" s="79"/>
      <c r="BO83" s="79"/>
      <c r="BP83" s="79"/>
      <c r="BQ83" s="86"/>
      <c r="BR83" s="85"/>
      <c r="BS83" s="85"/>
      <c r="BT83" s="85"/>
      <c r="BU83" s="85"/>
      <c r="BV83" s="85"/>
      <c r="BW83" s="86"/>
      <c r="BX83" s="86"/>
      <c r="BY83" s="86"/>
      <c r="BZ83" s="87"/>
      <c r="CA83" s="86"/>
      <c r="CB83" s="86"/>
      <c r="CC83" s="86"/>
      <c r="CD83" s="86"/>
      <c r="CE83" s="86"/>
    </row>
    <row r="84" spans="1:83" s="159" customFormat="1" ht="12.75">
      <c r="A84" s="31">
        <v>34</v>
      </c>
      <c r="B84" s="151" t="s">
        <v>1129</v>
      </c>
      <c r="C84" s="28" t="s">
        <v>391</v>
      </c>
      <c r="D84" s="177"/>
      <c r="E84" s="177" t="s">
        <v>807</v>
      </c>
      <c r="F84" s="369">
        <v>118229.15</v>
      </c>
      <c r="G84" s="339" t="s">
        <v>92</v>
      </c>
      <c r="H84" s="336"/>
      <c r="I84" s="336"/>
      <c r="J84" s="32">
        <v>2008</v>
      </c>
      <c r="K84" s="32"/>
      <c r="L84" s="152"/>
      <c r="M84" s="152"/>
      <c r="N84" s="4"/>
      <c r="O84" s="4"/>
      <c r="P84" s="177"/>
      <c r="Q84" s="177"/>
      <c r="R84" s="177"/>
      <c r="S84" s="177"/>
      <c r="T84" s="4"/>
      <c r="U84" s="177"/>
      <c r="V84" s="177"/>
      <c r="W84" s="4"/>
      <c r="X84" s="4"/>
      <c r="Y84" s="4"/>
      <c r="Z84" s="4"/>
      <c r="AA84" s="52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85"/>
      <c r="BI84" s="85"/>
      <c r="BJ84" s="79"/>
      <c r="BK84" s="79"/>
      <c r="BL84" s="79"/>
      <c r="BM84" s="79"/>
      <c r="BN84" s="79"/>
      <c r="BO84" s="79"/>
      <c r="BP84" s="79"/>
      <c r="BQ84" s="86"/>
      <c r="BR84" s="85"/>
      <c r="BS84" s="85"/>
      <c r="BT84" s="85"/>
      <c r="BU84" s="85"/>
      <c r="BV84" s="85"/>
      <c r="BW84" s="86"/>
      <c r="BX84" s="86"/>
      <c r="BY84" s="86"/>
      <c r="BZ84" s="87"/>
      <c r="CA84" s="86"/>
      <c r="CB84" s="86"/>
      <c r="CC84" s="86"/>
      <c r="CD84" s="86"/>
      <c r="CE84" s="86"/>
    </row>
    <row r="85" spans="1:83" s="159" customFormat="1" ht="12.75">
      <c r="A85" s="31">
        <v>35</v>
      </c>
      <c r="B85" s="151" t="s">
        <v>382</v>
      </c>
      <c r="C85" s="28" t="s">
        <v>393</v>
      </c>
      <c r="D85" s="177"/>
      <c r="E85" s="177" t="s">
        <v>807</v>
      </c>
      <c r="F85" s="369">
        <v>232727.44</v>
      </c>
      <c r="G85" s="339" t="s">
        <v>92</v>
      </c>
      <c r="H85" s="336"/>
      <c r="I85" s="336"/>
      <c r="J85" s="32">
        <v>2000</v>
      </c>
      <c r="K85" s="32"/>
      <c r="L85" s="152"/>
      <c r="M85" s="152"/>
      <c r="N85" s="4"/>
      <c r="O85" s="4"/>
      <c r="P85" s="177"/>
      <c r="Q85" s="177"/>
      <c r="R85" s="177"/>
      <c r="S85" s="177"/>
      <c r="T85" s="4"/>
      <c r="U85" s="177"/>
      <c r="V85" s="177"/>
      <c r="W85" s="4"/>
      <c r="X85" s="4"/>
      <c r="Y85" s="4"/>
      <c r="Z85" s="4"/>
      <c r="AA85" s="52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85"/>
      <c r="BI85" s="85"/>
      <c r="BJ85" s="79"/>
      <c r="BK85" s="79"/>
      <c r="BL85" s="79"/>
      <c r="BM85" s="79"/>
      <c r="BN85" s="79"/>
      <c r="BO85" s="79"/>
      <c r="BP85" s="79"/>
      <c r="BQ85" s="86"/>
      <c r="BR85" s="85"/>
      <c r="BS85" s="85"/>
      <c r="BT85" s="85"/>
      <c r="BU85" s="85"/>
      <c r="BV85" s="85"/>
      <c r="BW85" s="86"/>
      <c r="BX85" s="86"/>
      <c r="BY85" s="86"/>
      <c r="BZ85" s="87"/>
      <c r="CA85" s="86"/>
      <c r="CB85" s="86"/>
      <c r="CC85" s="86"/>
      <c r="CD85" s="86"/>
      <c r="CE85" s="86"/>
    </row>
    <row r="86" spans="1:83" s="159" customFormat="1" ht="12.75">
      <c r="A86" s="31">
        <v>36</v>
      </c>
      <c r="B86" s="151" t="s">
        <v>383</v>
      </c>
      <c r="C86" s="28" t="s">
        <v>393</v>
      </c>
      <c r="D86" s="177"/>
      <c r="E86" s="177" t="s">
        <v>807</v>
      </c>
      <c r="F86" s="369">
        <v>71003</v>
      </c>
      <c r="G86" s="339" t="s">
        <v>92</v>
      </c>
      <c r="H86" s="336"/>
      <c r="I86" s="336"/>
      <c r="J86" s="32">
        <v>2000</v>
      </c>
      <c r="K86" s="32"/>
      <c r="L86" s="152"/>
      <c r="M86" s="152"/>
      <c r="N86" s="4"/>
      <c r="O86" s="4"/>
      <c r="P86" s="177"/>
      <c r="Q86" s="177"/>
      <c r="R86" s="177"/>
      <c r="S86" s="177"/>
      <c r="T86" s="4"/>
      <c r="U86" s="177"/>
      <c r="V86" s="177"/>
      <c r="W86" s="4"/>
      <c r="X86" s="4"/>
      <c r="Y86" s="4"/>
      <c r="Z86" s="4"/>
      <c r="AA86" s="52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85"/>
      <c r="BI86" s="85"/>
      <c r="BJ86" s="79"/>
      <c r="BK86" s="79"/>
      <c r="BL86" s="79"/>
      <c r="BM86" s="79"/>
      <c r="BN86" s="79"/>
      <c r="BO86" s="79"/>
      <c r="BP86" s="79"/>
      <c r="BQ86" s="86"/>
      <c r="BR86" s="85"/>
      <c r="BS86" s="85"/>
      <c r="BT86" s="85"/>
      <c r="BU86" s="85"/>
      <c r="BV86" s="85"/>
      <c r="BW86" s="86"/>
      <c r="BX86" s="86"/>
      <c r="BY86" s="86"/>
      <c r="BZ86" s="87"/>
      <c r="CA86" s="86"/>
      <c r="CB86" s="86"/>
      <c r="CC86" s="86"/>
      <c r="CD86" s="86"/>
      <c r="CE86" s="86"/>
    </row>
    <row r="87" spans="1:83" s="159" customFormat="1" ht="12.75">
      <c r="A87" s="31">
        <v>37</v>
      </c>
      <c r="B87" s="151" t="s">
        <v>384</v>
      </c>
      <c r="C87" s="28" t="s">
        <v>391</v>
      </c>
      <c r="D87" s="177"/>
      <c r="E87" s="177" t="s">
        <v>807</v>
      </c>
      <c r="F87" s="369">
        <v>27435.15</v>
      </c>
      <c r="G87" s="339" t="s">
        <v>92</v>
      </c>
      <c r="H87" s="336"/>
      <c r="I87" s="336"/>
      <c r="J87" s="32">
        <v>2015</v>
      </c>
      <c r="K87" s="32"/>
      <c r="L87" s="152"/>
      <c r="M87" s="152"/>
      <c r="N87" s="4"/>
      <c r="O87" s="4"/>
      <c r="P87" s="177"/>
      <c r="Q87" s="177"/>
      <c r="R87" s="177"/>
      <c r="S87" s="177"/>
      <c r="T87" s="4"/>
      <c r="U87" s="177"/>
      <c r="V87" s="177"/>
      <c r="W87" s="4"/>
      <c r="X87" s="4"/>
      <c r="Y87" s="4"/>
      <c r="Z87" s="4"/>
      <c r="AA87" s="52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85"/>
      <c r="BI87" s="85"/>
      <c r="BJ87" s="79"/>
      <c r="BK87" s="79"/>
      <c r="BL87" s="79"/>
      <c r="BM87" s="79"/>
      <c r="BN87" s="79"/>
      <c r="BO87" s="79"/>
      <c r="BP87" s="79"/>
      <c r="BQ87" s="86"/>
      <c r="BR87" s="85"/>
      <c r="BS87" s="85"/>
      <c r="BT87" s="85"/>
      <c r="BU87" s="85"/>
      <c r="BV87" s="85"/>
      <c r="BW87" s="86"/>
      <c r="BX87" s="86"/>
      <c r="BY87" s="86"/>
      <c r="BZ87" s="87"/>
      <c r="CA87" s="86"/>
      <c r="CB87" s="86"/>
      <c r="CC87" s="86"/>
      <c r="CD87" s="86"/>
      <c r="CE87" s="86"/>
    </row>
    <row r="88" spans="1:83" s="159" customFormat="1" ht="12.75">
      <c r="A88" s="31">
        <v>38</v>
      </c>
      <c r="B88" s="151" t="s">
        <v>385</v>
      </c>
      <c r="C88" s="28" t="s">
        <v>357</v>
      </c>
      <c r="D88" s="177"/>
      <c r="E88" s="177" t="s">
        <v>807</v>
      </c>
      <c r="F88" s="369">
        <v>11783.4</v>
      </c>
      <c r="G88" s="339" t="s">
        <v>92</v>
      </c>
      <c r="H88" s="336"/>
      <c r="I88" s="336"/>
      <c r="J88" s="32">
        <v>2015</v>
      </c>
      <c r="K88" s="32"/>
      <c r="L88" s="152"/>
      <c r="M88" s="152"/>
      <c r="N88" s="4"/>
      <c r="O88" s="4"/>
      <c r="P88" s="177"/>
      <c r="Q88" s="177"/>
      <c r="R88" s="177"/>
      <c r="S88" s="177"/>
      <c r="T88" s="4"/>
      <c r="U88" s="177"/>
      <c r="V88" s="177"/>
      <c r="W88" s="4"/>
      <c r="X88" s="4"/>
      <c r="Y88" s="4"/>
      <c r="Z88" s="4"/>
      <c r="AA88" s="52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85"/>
      <c r="BI88" s="85"/>
      <c r="BJ88" s="79"/>
      <c r="BK88" s="79"/>
      <c r="BL88" s="79"/>
      <c r="BM88" s="79"/>
      <c r="BN88" s="79"/>
      <c r="BO88" s="79"/>
      <c r="BP88" s="79"/>
      <c r="BQ88" s="86"/>
      <c r="BR88" s="85"/>
      <c r="BS88" s="85"/>
      <c r="BT88" s="85"/>
      <c r="BU88" s="85"/>
      <c r="BV88" s="85"/>
      <c r="BW88" s="86"/>
      <c r="BX88" s="86"/>
      <c r="BY88" s="86"/>
      <c r="BZ88" s="87"/>
      <c r="CA88" s="86"/>
      <c r="CB88" s="86"/>
      <c r="CC88" s="86"/>
      <c r="CD88" s="86"/>
      <c r="CE88" s="86"/>
    </row>
    <row r="89" spans="1:83" s="158" customFormat="1" ht="12.75">
      <c r="A89" s="31">
        <v>39</v>
      </c>
      <c r="B89" s="28" t="s">
        <v>386</v>
      </c>
      <c r="C89" s="28" t="s">
        <v>357</v>
      </c>
      <c r="D89" s="175"/>
      <c r="E89" s="177" t="s">
        <v>807</v>
      </c>
      <c r="F89" s="369">
        <v>13436.95</v>
      </c>
      <c r="G89" s="339" t="s">
        <v>92</v>
      </c>
      <c r="H89" s="26"/>
      <c r="I89" s="26"/>
      <c r="J89" s="27">
        <v>2015</v>
      </c>
      <c r="K89" s="27"/>
      <c r="L89" s="29"/>
      <c r="M89" s="29"/>
      <c r="N89" s="16"/>
      <c r="O89" s="16"/>
      <c r="P89" s="175"/>
      <c r="Q89" s="175"/>
      <c r="R89" s="175"/>
      <c r="S89" s="175"/>
      <c r="T89" s="16"/>
      <c r="U89" s="175"/>
      <c r="V89" s="175"/>
      <c r="W89" s="16"/>
      <c r="X89" s="16"/>
      <c r="Y89" s="16"/>
      <c r="Z89" s="16"/>
      <c r="AA89" s="8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3"/>
      <c r="BI89" s="33"/>
      <c r="BJ89" s="35"/>
      <c r="BK89" s="35"/>
      <c r="BL89" s="35"/>
      <c r="BM89" s="35"/>
      <c r="BN89" s="35"/>
      <c r="BO89" s="35"/>
      <c r="BP89" s="35"/>
      <c r="BQ89" s="36"/>
      <c r="BR89" s="33"/>
      <c r="BS89" s="33"/>
      <c r="BT89" s="33"/>
      <c r="BU89" s="33"/>
      <c r="BV89" s="33"/>
      <c r="BW89" s="36"/>
      <c r="BX89" s="36"/>
      <c r="BY89" s="36"/>
      <c r="BZ89" s="34"/>
      <c r="CA89" s="36"/>
      <c r="CB89" s="36"/>
      <c r="CC89" s="36"/>
      <c r="CD89" s="36"/>
      <c r="CE89" s="36"/>
    </row>
    <row r="90" spans="1:83" s="159" customFormat="1" ht="12.75">
      <c r="A90" s="31">
        <v>40</v>
      </c>
      <c r="B90" s="151" t="s">
        <v>387</v>
      </c>
      <c r="C90" s="28" t="s">
        <v>390</v>
      </c>
      <c r="D90" s="177"/>
      <c r="E90" s="177" t="s">
        <v>807</v>
      </c>
      <c r="F90" s="369">
        <v>88287.46</v>
      </c>
      <c r="G90" s="339" t="s">
        <v>92</v>
      </c>
      <c r="H90" s="336"/>
      <c r="I90" s="336"/>
      <c r="J90" s="32">
        <v>2010</v>
      </c>
      <c r="K90" s="32"/>
      <c r="L90" s="152"/>
      <c r="M90" s="152"/>
      <c r="N90" s="4"/>
      <c r="O90" s="4"/>
      <c r="P90" s="177"/>
      <c r="Q90" s="177"/>
      <c r="R90" s="177"/>
      <c r="S90" s="177"/>
      <c r="T90" s="4"/>
      <c r="U90" s="177"/>
      <c r="V90" s="177"/>
      <c r="W90" s="4"/>
      <c r="X90" s="4"/>
      <c r="Y90" s="4"/>
      <c r="Z90" s="4"/>
      <c r="AA90" s="52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85"/>
      <c r="BI90" s="85"/>
      <c r="BJ90" s="79"/>
      <c r="BK90" s="79"/>
      <c r="BL90" s="79"/>
      <c r="BM90" s="79"/>
      <c r="BN90" s="79"/>
      <c r="BO90" s="79"/>
      <c r="BP90" s="79"/>
      <c r="BQ90" s="86"/>
      <c r="BR90" s="85"/>
      <c r="BS90" s="85"/>
      <c r="BT90" s="85"/>
      <c r="BU90" s="85"/>
      <c r="BV90" s="85"/>
      <c r="BW90" s="86"/>
      <c r="BX90" s="86"/>
      <c r="BY90" s="86"/>
      <c r="BZ90" s="87"/>
      <c r="CA90" s="86"/>
      <c r="CB90" s="86"/>
      <c r="CC90" s="86"/>
      <c r="CD90" s="86"/>
      <c r="CE90" s="86"/>
    </row>
    <row r="91" spans="1:83" s="159" customFormat="1" ht="12.75">
      <c r="A91" s="31">
        <v>41</v>
      </c>
      <c r="B91" s="151" t="s">
        <v>1340</v>
      </c>
      <c r="C91" s="28"/>
      <c r="D91" s="177"/>
      <c r="E91" s="177" t="s">
        <v>807</v>
      </c>
      <c r="F91" s="369">
        <v>29491.48</v>
      </c>
      <c r="G91" s="339" t="s">
        <v>92</v>
      </c>
      <c r="H91" s="336"/>
      <c r="I91" s="336"/>
      <c r="J91" s="32"/>
      <c r="K91" s="32"/>
      <c r="L91" s="152"/>
      <c r="M91" s="152"/>
      <c r="N91" s="4"/>
      <c r="O91" s="4"/>
      <c r="P91" s="177"/>
      <c r="Q91" s="177"/>
      <c r="R91" s="177"/>
      <c r="S91" s="177"/>
      <c r="T91" s="4"/>
      <c r="U91" s="177"/>
      <c r="V91" s="177"/>
      <c r="W91" s="4"/>
      <c r="X91" s="4"/>
      <c r="Y91" s="4"/>
      <c r="Z91" s="4"/>
      <c r="AA91" s="52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85"/>
      <c r="BI91" s="85"/>
      <c r="BJ91" s="79"/>
      <c r="BK91" s="79"/>
      <c r="BL91" s="79"/>
      <c r="BM91" s="79"/>
      <c r="BN91" s="79"/>
      <c r="BO91" s="79"/>
      <c r="BP91" s="79"/>
      <c r="BQ91" s="86"/>
      <c r="BR91" s="85"/>
      <c r="BS91" s="85"/>
      <c r="BT91" s="85"/>
      <c r="BU91" s="85"/>
      <c r="BV91" s="85"/>
      <c r="BW91" s="86"/>
      <c r="BX91" s="86"/>
      <c r="BY91" s="86"/>
      <c r="BZ91" s="87"/>
      <c r="CA91" s="86"/>
      <c r="CB91" s="86"/>
      <c r="CC91" s="86"/>
      <c r="CD91" s="86"/>
      <c r="CE91" s="86"/>
    </row>
    <row r="92" spans="1:83" s="159" customFormat="1" ht="12.75">
      <c r="A92" s="31">
        <v>42</v>
      </c>
      <c r="B92" s="151" t="s">
        <v>1341</v>
      </c>
      <c r="C92" s="28" t="s">
        <v>391</v>
      </c>
      <c r="D92" s="177"/>
      <c r="E92" s="177" t="s">
        <v>807</v>
      </c>
      <c r="F92" s="369">
        <v>29487.4</v>
      </c>
      <c r="G92" s="339" t="s">
        <v>92</v>
      </c>
      <c r="H92" s="336"/>
      <c r="I92" s="336"/>
      <c r="J92" s="32"/>
      <c r="K92" s="32"/>
      <c r="L92" s="152"/>
      <c r="M92" s="152"/>
      <c r="N92" s="4"/>
      <c r="O92" s="4"/>
      <c r="P92" s="177"/>
      <c r="Q92" s="177"/>
      <c r="R92" s="177"/>
      <c r="S92" s="177"/>
      <c r="T92" s="4"/>
      <c r="U92" s="177"/>
      <c r="V92" s="177"/>
      <c r="W92" s="4"/>
      <c r="X92" s="4"/>
      <c r="Y92" s="4"/>
      <c r="Z92" s="4"/>
      <c r="AA92" s="52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85"/>
      <c r="BI92" s="85"/>
      <c r="BJ92" s="79"/>
      <c r="BK92" s="79"/>
      <c r="BL92" s="79"/>
      <c r="BM92" s="79"/>
      <c r="BN92" s="79"/>
      <c r="BO92" s="79"/>
      <c r="BP92" s="79"/>
      <c r="BQ92" s="86"/>
      <c r="BR92" s="85"/>
      <c r="BS92" s="85"/>
      <c r="BT92" s="85"/>
      <c r="BU92" s="85"/>
      <c r="BV92" s="85"/>
      <c r="BW92" s="86"/>
      <c r="BX92" s="86"/>
      <c r="BY92" s="86"/>
      <c r="BZ92" s="87"/>
      <c r="CA92" s="86"/>
      <c r="CB92" s="86"/>
      <c r="CC92" s="86"/>
      <c r="CD92" s="86"/>
      <c r="CE92" s="86"/>
    </row>
    <row r="93" spans="1:83" s="159" customFormat="1" ht="12.75">
      <c r="A93" s="31">
        <v>43</v>
      </c>
      <c r="B93" s="151" t="s">
        <v>751</v>
      </c>
      <c r="C93" s="28"/>
      <c r="D93" s="177"/>
      <c r="E93" s="177" t="s">
        <v>807</v>
      </c>
      <c r="F93" s="369">
        <v>32362</v>
      </c>
      <c r="G93" s="339" t="s">
        <v>92</v>
      </c>
      <c r="H93" s="336"/>
      <c r="I93" s="336"/>
      <c r="J93" s="32">
        <v>2016</v>
      </c>
      <c r="K93" s="32"/>
      <c r="L93" s="152"/>
      <c r="M93" s="152"/>
      <c r="N93" s="4"/>
      <c r="O93" s="4"/>
      <c r="P93" s="177"/>
      <c r="Q93" s="177"/>
      <c r="R93" s="177"/>
      <c r="S93" s="177"/>
      <c r="T93" s="4"/>
      <c r="U93" s="177"/>
      <c r="V93" s="177"/>
      <c r="W93" s="4"/>
      <c r="X93" s="4"/>
      <c r="Y93" s="4"/>
      <c r="Z93" s="4"/>
      <c r="AA93" s="52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85"/>
      <c r="BI93" s="85"/>
      <c r="BJ93" s="79"/>
      <c r="BK93" s="79"/>
      <c r="BL93" s="79"/>
      <c r="BM93" s="79"/>
      <c r="BN93" s="79"/>
      <c r="BO93" s="79"/>
      <c r="BP93" s="79"/>
      <c r="BQ93" s="86"/>
      <c r="BR93" s="85"/>
      <c r="BS93" s="85"/>
      <c r="BT93" s="85"/>
      <c r="BU93" s="85"/>
      <c r="BV93" s="85"/>
      <c r="BW93" s="86"/>
      <c r="BX93" s="86"/>
      <c r="BY93" s="86"/>
      <c r="BZ93" s="87"/>
      <c r="CA93" s="86"/>
      <c r="CB93" s="86"/>
      <c r="CC93" s="86"/>
      <c r="CD93" s="86"/>
      <c r="CE93" s="86"/>
    </row>
    <row r="94" spans="1:83" s="159" customFormat="1" ht="13.5" thickBot="1">
      <c r="A94" s="294">
        <v>44</v>
      </c>
      <c r="B94" s="295" t="s">
        <v>752</v>
      </c>
      <c r="C94" s="296"/>
      <c r="D94" s="297"/>
      <c r="E94" s="297" t="s">
        <v>807</v>
      </c>
      <c r="F94" s="374">
        <v>24694</v>
      </c>
      <c r="G94" s="340" t="s">
        <v>92</v>
      </c>
      <c r="H94" s="337"/>
      <c r="I94" s="337"/>
      <c r="J94" s="299">
        <v>2015</v>
      </c>
      <c r="K94" s="299"/>
      <c r="L94" s="300"/>
      <c r="M94" s="300"/>
      <c r="N94" s="301"/>
      <c r="O94" s="301"/>
      <c r="P94" s="297"/>
      <c r="Q94" s="297"/>
      <c r="R94" s="297"/>
      <c r="S94" s="297"/>
      <c r="T94" s="301"/>
      <c r="U94" s="297"/>
      <c r="V94" s="297"/>
      <c r="W94" s="301"/>
      <c r="X94" s="301"/>
      <c r="Y94" s="301"/>
      <c r="Z94" s="301"/>
      <c r="AA94" s="302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85"/>
      <c r="BI94" s="85"/>
      <c r="BJ94" s="79"/>
      <c r="BK94" s="79"/>
      <c r="BL94" s="79"/>
      <c r="BM94" s="79"/>
      <c r="BN94" s="79"/>
      <c r="BO94" s="79"/>
      <c r="BP94" s="79"/>
      <c r="BQ94" s="86"/>
      <c r="BR94" s="85"/>
      <c r="BS94" s="85"/>
      <c r="BT94" s="85"/>
      <c r="BU94" s="85"/>
      <c r="BV94" s="85"/>
      <c r="BW94" s="86"/>
      <c r="BX94" s="86"/>
      <c r="BY94" s="86"/>
      <c r="BZ94" s="87"/>
      <c r="CA94" s="86"/>
      <c r="CB94" s="86"/>
      <c r="CC94" s="86"/>
      <c r="CD94" s="86"/>
      <c r="CE94" s="86"/>
    </row>
    <row r="95" spans="1:83" s="158" customFormat="1" ht="25.5">
      <c r="A95" s="84">
        <v>45</v>
      </c>
      <c r="B95" s="274" t="s">
        <v>1198</v>
      </c>
      <c r="C95" s="274" t="s">
        <v>389</v>
      </c>
      <c r="D95" s="280"/>
      <c r="E95" s="275" t="s">
        <v>807</v>
      </c>
      <c r="F95" s="382">
        <v>4853</v>
      </c>
      <c r="G95" s="303" t="s">
        <v>92</v>
      </c>
      <c r="H95" s="304"/>
      <c r="I95" s="304"/>
      <c r="J95" s="305">
        <v>1976</v>
      </c>
      <c r="K95" s="305"/>
      <c r="L95" s="306"/>
      <c r="M95" s="306"/>
      <c r="N95" s="281"/>
      <c r="O95" s="281"/>
      <c r="P95" s="280"/>
      <c r="Q95" s="280"/>
      <c r="R95" s="280"/>
      <c r="S95" s="280"/>
      <c r="T95" s="281"/>
      <c r="U95" s="280"/>
      <c r="V95" s="280"/>
      <c r="W95" s="281"/>
      <c r="X95" s="281"/>
      <c r="Y95" s="281"/>
      <c r="Z95" s="281"/>
      <c r="AA95" s="307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3"/>
      <c r="BI95" s="33"/>
      <c r="BJ95" s="35"/>
      <c r="BK95" s="35"/>
      <c r="BL95" s="35"/>
      <c r="BM95" s="35"/>
      <c r="BN95" s="35"/>
      <c r="BO95" s="35"/>
      <c r="BP95" s="35"/>
      <c r="BQ95" s="36"/>
      <c r="BR95" s="33"/>
      <c r="BS95" s="33"/>
      <c r="BT95" s="33"/>
      <c r="BU95" s="33"/>
      <c r="BV95" s="33"/>
      <c r="BW95" s="36"/>
      <c r="BX95" s="36"/>
      <c r="BY95" s="36"/>
      <c r="BZ95" s="34"/>
      <c r="CA95" s="36"/>
      <c r="CB95" s="36"/>
      <c r="CC95" s="36"/>
      <c r="CD95" s="36"/>
      <c r="CE95" s="36"/>
    </row>
    <row r="96" spans="1:83" s="158" customFormat="1" ht="25.5">
      <c r="A96" s="31">
        <v>46</v>
      </c>
      <c r="B96" s="28" t="s">
        <v>1199</v>
      </c>
      <c r="C96" s="28" t="s">
        <v>389</v>
      </c>
      <c r="D96" s="175"/>
      <c r="E96" s="177" t="s">
        <v>807</v>
      </c>
      <c r="F96" s="381">
        <v>53535.89</v>
      </c>
      <c r="G96" s="210" t="s">
        <v>92</v>
      </c>
      <c r="H96" s="26"/>
      <c r="I96" s="26"/>
      <c r="J96" s="27">
        <v>1976</v>
      </c>
      <c r="K96" s="27"/>
      <c r="L96" s="29"/>
      <c r="M96" s="29"/>
      <c r="N96" s="16"/>
      <c r="O96" s="16"/>
      <c r="P96" s="175"/>
      <c r="Q96" s="175"/>
      <c r="R96" s="175"/>
      <c r="S96" s="175"/>
      <c r="T96" s="16"/>
      <c r="U96" s="175"/>
      <c r="V96" s="175"/>
      <c r="W96" s="16"/>
      <c r="X96" s="16"/>
      <c r="Y96" s="16"/>
      <c r="Z96" s="16"/>
      <c r="AA96" s="8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3"/>
      <c r="BI96" s="33"/>
      <c r="BJ96" s="35"/>
      <c r="BK96" s="35"/>
      <c r="BL96" s="35"/>
      <c r="BM96" s="35"/>
      <c r="BN96" s="35"/>
      <c r="BO96" s="35"/>
      <c r="BP96" s="35"/>
      <c r="BQ96" s="36"/>
      <c r="BR96" s="33"/>
      <c r="BS96" s="33"/>
      <c r="BT96" s="33"/>
      <c r="BU96" s="33"/>
      <c r="BV96" s="33"/>
      <c r="BW96" s="36"/>
      <c r="BX96" s="36"/>
      <c r="BY96" s="36"/>
      <c r="BZ96" s="34"/>
      <c r="CA96" s="36"/>
      <c r="CB96" s="36"/>
      <c r="CC96" s="36"/>
      <c r="CD96" s="36"/>
      <c r="CE96" s="36"/>
    </row>
    <row r="97" spans="1:83" s="158" customFormat="1" ht="26.25" thickBot="1">
      <c r="A97" s="294">
        <v>47</v>
      </c>
      <c r="B97" s="296" t="s">
        <v>1200</v>
      </c>
      <c r="C97" s="296" t="s">
        <v>389</v>
      </c>
      <c r="D97" s="308"/>
      <c r="E97" s="297" t="s">
        <v>807</v>
      </c>
      <c r="F97" s="383">
        <v>33486</v>
      </c>
      <c r="G97" s="309" t="s">
        <v>92</v>
      </c>
      <c r="H97" s="310"/>
      <c r="I97" s="310"/>
      <c r="J97" s="311">
        <v>1976</v>
      </c>
      <c r="K97" s="311"/>
      <c r="L97" s="312"/>
      <c r="M97" s="312"/>
      <c r="N97" s="313"/>
      <c r="O97" s="313"/>
      <c r="P97" s="308"/>
      <c r="Q97" s="308"/>
      <c r="R97" s="308"/>
      <c r="S97" s="308"/>
      <c r="T97" s="313"/>
      <c r="U97" s="308"/>
      <c r="V97" s="308"/>
      <c r="W97" s="313"/>
      <c r="X97" s="313"/>
      <c r="Y97" s="313"/>
      <c r="Z97" s="313"/>
      <c r="AA97" s="314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3"/>
      <c r="BI97" s="33"/>
      <c r="BJ97" s="35"/>
      <c r="BK97" s="35"/>
      <c r="BL97" s="35"/>
      <c r="BM97" s="35"/>
      <c r="BN97" s="35"/>
      <c r="BO97" s="35"/>
      <c r="BP97" s="35"/>
      <c r="BQ97" s="36"/>
      <c r="BR97" s="33"/>
      <c r="BS97" s="33"/>
      <c r="BT97" s="33"/>
      <c r="BU97" s="33"/>
      <c r="BV97" s="33"/>
      <c r="BW97" s="36"/>
      <c r="BX97" s="36"/>
      <c r="BY97" s="36"/>
      <c r="BZ97" s="34"/>
      <c r="CA97" s="36"/>
      <c r="CB97" s="36"/>
      <c r="CC97" s="36"/>
      <c r="CD97" s="36"/>
      <c r="CE97" s="36"/>
    </row>
    <row r="98" spans="1:83" s="37" customFormat="1" ht="12.75">
      <c r="A98" s="84">
        <v>48</v>
      </c>
      <c r="B98" s="82" t="s">
        <v>136</v>
      </c>
      <c r="C98" s="199"/>
      <c r="D98" s="83"/>
      <c r="E98" s="94" t="s">
        <v>808</v>
      </c>
      <c r="F98" s="375">
        <v>576999</v>
      </c>
      <c r="G98" s="94" t="s">
        <v>92</v>
      </c>
      <c r="H98" s="94"/>
      <c r="I98" s="94"/>
      <c r="J98" s="94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</row>
    <row r="99" spans="1:83" s="37" customFormat="1" ht="12.75">
      <c r="A99" s="31">
        <v>49</v>
      </c>
      <c r="B99" s="7" t="s">
        <v>129</v>
      </c>
      <c r="C99" s="198"/>
      <c r="D99" s="174"/>
      <c r="E99" s="339" t="s">
        <v>808</v>
      </c>
      <c r="F99" s="369">
        <v>10981.130000000001</v>
      </c>
      <c r="G99" s="339" t="s">
        <v>92</v>
      </c>
      <c r="H99" s="339"/>
      <c r="I99" s="339"/>
      <c r="J99" s="339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</row>
    <row r="100" spans="1:83" s="37" customFormat="1" ht="38.25">
      <c r="A100" s="31">
        <v>50</v>
      </c>
      <c r="B100" s="7" t="s">
        <v>137</v>
      </c>
      <c r="C100" s="198"/>
      <c r="D100" s="174"/>
      <c r="E100" s="339" t="s">
        <v>808</v>
      </c>
      <c r="F100" s="369">
        <v>311432.77</v>
      </c>
      <c r="G100" s="339" t="s">
        <v>92</v>
      </c>
      <c r="H100" s="339"/>
      <c r="I100" s="339"/>
      <c r="J100" s="339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</row>
    <row r="101" spans="1:83" s="30" customFormat="1" ht="15">
      <c r="C101" s="176"/>
      <c r="E101" s="215"/>
      <c r="F101"/>
      <c r="G101"/>
      <c r="H101" s="215"/>
      <c r="I101" s="215"/>
      <c r="J101" s="215"/>
    </row>
    <row r="102" spans="1:83" s="22" customFormat="1" ht="16.5" customHeight="1">
      <c r="A102" s="56">
        <v>6</v>
      </c>
      <c r="B102" s="75" t="s">
        <v>753</v>
      </c>
      <c r="C102" s="197"/>
      <c r="D102" s="21"/>
      <c r="E102" s="35"/>
      <c r="F102"/>
      <c r="G102"/>
      <c r="H102" s="35"/>
      <c r="I102" s="35"/>
      <c r="J102" s="35"/>
      <c r="K102" s="21"/>
      <c r="L102" s="21"/>
      <c r="M102" s="21"/>
      <c r="N102" s="21"/>
      <c r="O102" s="21"/>
      <c r="P102" s="21"/>
      <c r="Q102" s="21"/>
      <c r="R102" s="21"/>
    </row>
    <row r="103" spans="1:83" s="23" customFormat="1" ht="15.75" customHeight="1">
      <c r="A103" s="355" t="s">
        <v>0</v>
      </c>
      <c r="B103" s="355" t="s">
        <v>41</v>
      </c>
      <c r="C103" s="355" t="s">
        <v>23</v>
      </c>
      <c r="D103" s="355" t="s">
        <v>93</v>
      </c>
      <c r="E103" s="355" t="s">
        <v>775</v>
      </c>
      <c r="F103" s="356" t="s">
        <v>1336</v>
      </c>
      <c r="G103" s="356" t="s">
        <v>1337</v>
      </c>
      <c r="H103" s="355" t="s">
        <v>42</v>
      </c>
      <c r="I103" s="355" t="s">
        <v>43</v>
      </c>
      <c r="J103" s="355" t="s">
        <v>44</v>
      </c>
      <c r="K103" s="355" t="s">
        <v>142</v>
      </c>
      <c r="L103" s="355" t="s">
        <v>45</v>
      </c>
      <c r="M103" s="355"/>
      <c r="N103" s="355"/>
      <c r="O103" s="355"/>
      <c r="P103" s="355" t="s">
        <v>46</v>
      </c>
      <c r="Q103" s="355"/>
      <c r="R103" s="355"/>
      <c r="S103" s="355"/>
      <c r="T103" s="355" t="s">
        <v>47</v>
      </c>
      <c r="U103" s="355" t="s">
        <v>48</v>
      </c>
      <c r="V103" s="355" t="s">
        <v>143</v>
      </c>
      <c r="W103" s="355" t="s">
        <v>49</v>
      </c>
      <c r="X103" s="355" t="s">
        <v>50</v>
      </c>
      <c r="Y103" s="355" t="s">
        <v>52</v>
      </c>
      <c r="Z103" s="355" t="s">
        <v>104</v>
      </c>
      <c r="AA103" s="355" t="s">
        <v>66</v>
      </c>
      <c r="AB103" s="352" t="s">
        <v>51</v>
      </c>
      <c r="AC103" s="352" t="s">
        <v>110</v>
      </c>
      <c r="AD103" s="352"/>
      <c r="AE103" s="352"/>
      <c r="AF103" s="352"/>
      <c r="AG103" s="352"/>
      <c r="AH103" s="352"/>
      <c r="AI103" s="352" t="s">
        <v>107</v>
      </c>
      <c r="AJ103" s="352"/>
      <c r="AK103" s="352"/>
      <c r="AL103" s="352" t="s">
        <v>53</v>
      </c>
      <c r="AM103" s="352"/>
      <c r="AN103" s="352" t="s">
        <v>54</v>
      </c>
      <c r="AO103" s="352"/>
      <c r="AP103" s="352" t="s">
        <v>119</v>
      </c>
      <c r="AQ103" s="352"/>
      <c r="AR103" s="352"/>
      <c r="AS103" s="352"/>
      <c r="AT103" s="352"/>
      <c r="AU103" s="352"/>
      <c r="AV103" s="352"/>
      <c r="AW103" s="352"/>
      <c r="AX103" s="352"/>
      <c r="AY103" s="352"/>
      <c r="AZ103" s="352"/>
      <c r="BA103" s="352"/>
      <c r="BB103" s="353" t="s">
        <v>4</v>
      </c>
      <c r="BC103" s="353"/>
      <c r="BD103" s="353"/>
      <c r="BE103" s="353"/>
      <c r="BF103" s="353"/>
      <c r="BG103" s="353"/>
      <c r="BH103" s="353"/>
      <c r="BI103" s="353"/>
      <c r="BJ103" s="353"/>
      <c r="BK103" s="353"/>
      <c r="BL103" s="353"/>
      <c r="BM103" s="353"/>
      <c r="BN103" s="353"/>
      <c r="BO103" s="353"/>
      <c r="BP103" s="354" t="s">
        <v>55</v>
      </c>
      <c r="BQ103" s="354"/>
      <c r="BR103" s="354"/>
      <c r="BS103" s="354"/>
      <c r="BT103" s="354"/>
      <c r="BU103" s="354"/>
      <c r="BV103" s="354"/>
      <c r="BW103" s="354"/>
      <c r="BX103" s="354"/>
      <c r="BY103" s="354"/>
      <c r="BZ103" s="354"/>
      <c r="CA103" s="354"/>
      <c r="CB103" s="354"/>
      <c r="CC103" s="354"/>
      <c r="CD103" s="354"/>
      <c r="CE103" s="354"/>
    </row>
    <row r="104" spans="1:83" s="24" customFormat="1" ht="77.25" thickBot="1">
      <c r="A104" s="358"/>
      <c r="B104" s="358"/>
      <c r="C104" s="358"/>
      <c r="D104" s="358"/>
      <c r="E104" s="358"/>
      <c r="F104" s="361"/>
      <c r="G104" s="361"/>
      <c r="H104" s="358"/>
      <c r="I104" s="358"/>
      <c r="J104" s="358"/>
      <c r="K104" s="358"/>
      <c r="L104" s="335" t="s">
        <v>56</v>
      </c>
      <c r="M104" s="335" t="s">
        <v>57</v>
      </c>
      <c r="N104" s="335" t="s">
        <v>58</v>
      </c>
      <c r="O104" s="335" t="s">
        <v>59</v>
      </c>
      <c r="P104" s="335" t="s">
        <v>60</v>
      </c>
      <c r="Q104" s="335" t="s">
        <v>61</v>
      </c>
      <c r="R104" s="335" t="s">
        <v>62</v>
      </c>
      <c r="S104" s="335" t="s">
        <v>63</v>
      </c>
      <c r="T104" s="358"/>
      <c r="U104" s="358"/>
      <c r="V104" s="358"/>
      <c r="W104" s="358"/>
      <c r="X104" s="358"/>
      <c r="Y104" s="358"/>
      <c r="Z104" s="358"/>
      <c r="AA104" s="358"/>
      <c r="AB104" s="357"/>
      <c r="AC104" s="338" t="s">
        <v>24</v>
      </c>
      <c r="AD104" s="338" t="s">
        <v>108</v>
      </c>
      <c r="AE104" s="338" t="s">
        <v>109</v>
      </c>
      <c r="AF104" s="338" t="s">
        <v>64</v>
      </c>
      <c r="AG104" s="338" t="s">
        <v>65</v>
      </c>
      <c r="AH104" s="338" t="s">
        <v>66</v>
      </c>
      <c r="AI104" s="338" t="s">
        <v>67</v>
      </c>
      <c r="AJ104" s="338" t="s">
        <v>26</v>
      </c>
      <c r="AK104" s="338" t="s">
        <v>66</v>
      </c>
      <c r="AL104" s="338" t="s">
        <v>25</v>
      </c>
      <c r="AM104" s="338" t="s">
        <v>66</v>
      </c>
      <c r="AN104" s="338" t="s">
        <v>68</v>
      </c>
      <c r="AO104" s="338" t="s">
        <v>69</v>
      </c>
      <c r="AP104" s="338" t="s">
        <v>70</v>
      </c>
      <c r="AQ104" s="338" t="s">
        <v>71</v>
      </c>
      <c r="AR104" s="338" t="s">
        <v>72</v>
      </c>
      <c r="AS104" s="338" t="s">
        <v>73</v>
      </c>
      <c r="AT104" s="338" t="s">
        <v>74</v>
      </c>
      <c r="AU104" s="338" t="s">
        <v>75</v>
      </c>
      <c r="AV104" s="338" t="s">
        <v>76</v>
      </c>
      <c r="AW104" s="338" t="s">
        <v>120</v>
      </c>
      <c r="AX104" s="338" t="s">
        <v>77</v>
      </c>
      <c r="AY104" s="338" t="s">
        <v>78</v>
      </c>
      <c r="AZ104" s="338" t="s">
        <v>79</v>
      </c>
      <c r="BA104" s="338" t="s">
        <v>111</v>
      </c>
      <c r="BB104" s="102" t="s">
        <v>80</v>
      </c>
      <c r="BC104" s="102" t="s">
        <v>81</v>
      </c>
      <c r="BD104" s="102" t="s">
        <v>82</v>
      </c>
      <c r="BE104" s="102" t="s">
        <v>83</v>
      </c>
      <c r="BF104" s="102" t="s">
        <v>84</v>
      </c>
      <c r="BG104" s="102" t="s">
        <v>105</v>
      </c>
      <c r="BH104" s="102" t="s">
        <v>94</v>
      </c>
      <c r="BI104" s="102" t="s">
        <v>95</v>
      </c>
      <c r="BJ104" s="102" t="s">
        <v>16</v>
      </c>
      <c r="BK104" s="102" t="s">
        <v>17</v>
      </c>
      <c r="BL104" s="102" t="s">
        <v>18</v>
      </c>
      <c r="BM104" s="102" t="s">
        <v>85</v>
      </c>
      <c r="BN104" s="102" t="s">
        <v>19</v>
      </c>
      <c r="BO104" s="102" t="s">
        <v>20</v>
      </c>
      <c r="BP104" s="103" t="s">
        <v>21</v>
      </c>
      <c r="BQ104" s="103" t="s">
        <v>14</v>
      </c>
      <c r="BR104" s="103" t="s">
        <v>96</v>
      </c>
      <c r="BS104" s="103" t="s">
        <v>97</v>
      </c>
      <c r="BT104" s="103" t="s">
        <v>98</v>
      </c>
      <c r="BU104" s="103" t="s">
        <v>99</v>
      </c>
      <c r="BV104" s="103" t="s">
        <v>100</v>
      </c>
      <c r="BW104" s="103" t="s">
        <v>86</v>
      </c>
      <c r="BX104" s="103" t="s">
        <v>87</v>
      </c>
      <c r="BY104" s="103" t="s">
        <v>88</v>
      </c>
      <c r="BZ104" s="103" t="s">
        <v>101</v>
      </c>
      <c r="CA104" s="103" t="s">
        <v>89</v>
      </c>
      <c r="CB104" s="103" t="s">
        <v>106</v>
      </c>
      <c r="CC104" s="103" t="s">
        <v>90</v>
      </c>
      <c r="CD104" s="103" t="s">
        <v>91</v>
      </c>
      <c r="CE104" s="103" t="s">
        <v>20</v>
      </c>
    </row>
    <row r="105" spans="1:83" s="159" customFormat="1" ht="64.5" thickTop="1">
      <c r="A105" s="31">
        <v>1</v>
      </c>
      <c r="B105" s="28" t="s">
        <v>477</v>
      </c>
      <c r="C105" s="28" t="s">
        <v>478</v>
      </c>
      <c r="D105" s="175" t="s">
        <v>479</v>
      </c>
      <c r="E105" s="280" t="s">
        <v>785</v>
      </c>
      <c r="F105" s="235">
        <v>3292500</v>
      </c>
      <c r="G105" s="339" t="s">
        <v>102</v>
      </c>
      <c r="H105" s="336">
        <v>508</v>
      </c>
      <c r="I105" s="336">
        <v>526</v>
      </c>
      <c r="J105" s="27" t="s">
        <v>481</v>
      </c>
      <c r="K105" s="32" t="s">
        <v>413</v>
      </c>
      <c r="L105" s="152" t="s">
        <v>255</v>
      </c>
      <c r="M105" s="152" t="s">
        <v>256</v>
      </c>
      <c r="N105" s="4" t="s">
        <v>249</v>
      </c>
      <c r="O105" s="4" t="s">
        <v>250</v>
      </c>
      <c r="P105" s="177" t="s">
        <v>242</v>
      </c>
      <c r="Q105" s="175" t="s">
        <v>423</v>
      </c>
      <c r="R105" s="175" t="s">
        <v>483</v>
      </c>
      <c r="S105" s="175" t="s">
        <v>484</v>
      </c>
      <c r="T105" s="16" t="s">
        <v>249</v>
      </c>
      <c r="U105" s="175" t="s">
        <v>487</v>
      </c>
      <c r="V105" s="175" t="s">
        <v>488</v>
      </c>
      <c r="W105" s="4" t="s">
        <v>241</v>
      </c>
      <c r="X105" s="4" t="s">
        <v>241</v>
      </c>
      <c r="Y105" s="4" t="s">
        <v>250</v>
      </c>
      <c r="Z105" s="4" t="s">
        <v>241</v>
      </c>
      <c r="AA105" s="52"/>
      <c r="AB105" s="4" t="s">
        <v>241</v>
      </c>
      <c r="AC105" s="4" t="s">
        <v>250</v>
      </c>
      <c r="AD105" s="4"/>
      <c r="AE105" s="4"/>
      <c r="AF105" s="4"/>
      <c r="AG105" s="4" t="s">
        <v>246</v>
      </c>
      <c r="AH105" s="4"/>
      <c r="AI105" s="4" t="s">
        <v>249</v>
      </c>
      <c r="AJ105" s="4"/>
      <c r="AK105" s="4"/>
      <c r="AL105" s="4" t="s">
        <v>186</v>
      </c>
      <c r="AM105" s="4"/>
      <c r="AN105" s="4" t="s">
        <v>490</v>
      </c>
      <c r="AO105" s="4" t="s">
        <v>491</v>
      </c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 t="s">
        <v>241</v>
      </c>
      <c r="BC105" s="4" t="s">
        <v>241</v>
      </c>
      <c r="BD105" s="4" t="s">
        <v>241</v>
      </c>
      <c r="BE105" s="4" t="s">
        <v>241</v>
      </c>
      <c r="BF105" s="4" t="s">
        <v>250</v>
      </c>
      <c r="BG105" s="4" t="s">
        <v>250</v>
      </c>
      <c r="BH105" s="177" t="s">
        <v>246</v>
      </c>
      <c r="BI105" s="177" t="s">
        <v>246</v>
      </c>
      <c r="BJ105" s="4" t="s">
        <v>246</v>
      </c>
      <c r="BK105" s="4" t="s">
        <v>250</v>
      </c>
      <c r="BL105" s="16" t="s">
        <v>492</v>
      </c>
      <c r="BM105" s="4" t="s">
        <v>249</v>
      </c>
      <c r="BN105" s="4" t="s">
        <v>250</v>
      </c>
      <c r="BO105" s="4"/>
      <c r="BP105" s="4" t="s">
        <v>250</v>
      </c>
      <c r="BQ105" s="52" t="s">
        <v>241</v>
      </c>
      <c r="BR105" s="177" t="s">
        <v>493</v>
      </c>
      <c r="BS105" s="177" t="s">
        <v>256</v>
      </c>
      <c r="BT105" s="177" t="s">
        <v>255</v>
      </c>
      <c r="BU105" s="177" t="s">
        <v>256</v>
      </c>
      <c r="BV105" s="177" t="s">
        <v>256</v>
      </c>
      <c r="BW105" s="8" t="s">
        <v>494</v>
      </c>
      <c r="BX105" s="8" t="s">
        <v>494</v>
      </c>
      <c r="BY105" s="8" t="s">
        <v>494</v>
      </c>
      <c r="BZ105" s="27" t="s">
        <v>495</v>
      </c>
      <c r="CA105" s="52" t="s">
        <v>250</v>
      </c>
      <c r="CB105" s="52" t="s">
        <v>246</v>
      </c>
      <c r="CC105" s="52" t="s">
        <v>241</v>
      </c>
      <c r="CD105" s="52" t="s">
        <v>246</v>
      </c>
      <c r="CE105" s="52"/>
    </row>
    <row r="106" spans="1:83" s="159" customFormat="1" ht="51.75" thickBot="1">
      <c r="A106" s="294">
        <v>2</v>
      </c>
      <c r="B106" s="296" t="s">
        <v>480</v>
      </c>
      <c r="C106" s="296" t="s">
        <v>478</v>
      </c>
      <c r="D106" s="308" t="s">
        <v>479</v>
      </c>
      <c r="E106" s="308" t="s">
        <v>785</v>
      </c>
      <c r="F106" s="384">
        <v>3421375</v>
      </c>
      <c r="G106" s="340" t="s">
        <v>92</v>
      </c>
      <c r="H106" s="337">
        <v>409</v>
      </c>
      <c r="I106" s="337">
        <v>431</v>
      </c>
      <c r="J106" s="311" t="s">
        <v>481</v>
      </c>
      <c r="K106" s="299" t="s">
        <v>413</v>
      </c>
      <c r="L106" s="300" t="s">
        <v>482</v>
      </c>
      <c r="M106" s="300" t="s">
        <v>256</v>
      </c>
      <c r="N106" s="301" t="s">
        <v>249</v>
      </c>
      <c r="O106" s="301" t="s">
        <v>249</v>
      </c>
      <c r="P106" s="297" t="s">
        <v>242</v>
      </c>
      <c r="Q106" s="308" t="s">
        <v>423</v>
      </c>
      <c r="R106" s="308" t="s">
        <v>485</v>
      </c>
      <c r="S106" s="308" t="s">
        <v>486</v>
      </c>
      <c r="T106" s="313" t="s">
        <v>249</v>
      </c>
      <c r="U106" s="308" t="s">
        <v>487</v>
      </c>
      <c r="V106" s="308" t="s">
        <v>489</v>
      </c>
      <c r="W106" s="301" t="s">
        <v>241</v>
      </c>
      <c r="X106" s="301" t="s">
        <v>241</v>
      </c>
      <c r="Y106" s="301" t="s">
        <v>250</v>
      </c>
      <c r="Z106" s="301" t="s">
        <v>241</v>
      </c>
      <c r="AA106" s="302"/>
      <c r="AB106" s="4" t="s">
        <v>241</v>
      </c>
      <c r="AC106" s="4" t="s">
        <v>250</v>
      </c>
      <c r="AD106" s="4"/>
      <c r="AE106" s="4"/>
      <c r="AF106" s="4"/>
      <c r="AG106" s="4" t="s">
        <v>246</v>
      </c>
      <c r="AH106" s="4"/>
      <c r="AI106" s="4" t="s">
        <v>249</v>
      </c>
      <c r="AJ106" s="4"/>
      <c r="AK106" s="4"/>
      <c r="AL106" s="4" t="s">
        <v>186</v>
      </c>
      <c r="AM106" s="4"/>
      <c r="AN106" s="4" t="s">
        <v>490</v>
      </c>
      <c r="AO106" s="4" t="s">
        <v>491</v>
      </c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 t="s">
        <v>241</v>
      </c>
      <c r="BC106" s="4" t="s">
        <v>241</v>
      </c>
      <c r="BD106" s="4" t="s">
        <v>241</v>
      </c>
      <c r="BE106" s="4" t="s">
        <v>241</v>
      </c>
      <c r="BF106" s="4" t="s">
        <v>250</v>
      </c>
      <c r="BG106" s="4" t="s">
        <v>250</v>
      </c>
      <c r="BH106" s="177" t="s">
        <v>246</v>
      </c>
      <c r="BI106" s="177" t="s">
        <v>246</v>
      </c>
      <c r="BJ106" s="4" t="s">
        <v>246</v>
      </c>
      <c r="BK106" s="4" t="s">
        <v>250</v>
      </c>
      <c r="BL106" s="16" t="s">
        <v>496</v>
      </c>
      <c r="BM106" s="4" t="s">
        <v>249</v>
      </c>
      <c r="BN106" s="4" t="s">
        <v>250</v>
      </c>
      <c r="BO106" s="4"/>
      <c r="BP106" s="4" t="s">
        <v>250</v>
      </c>
      <c r="BQ106" s="52" t="s">
        <v>241</v>
      </c>
      <c r="BR106" s="177" t="s">
        <v>493</v>
      </c>
      <c r="BS106" s="177" t="s">
        <v>256</v>
      </c>
      <c r="BT106" s="177" t="s">
        <v>482</v>
      </c>
      <c r="BU106" s="177" t="s">
        <v>256</v>
      </c>
      <c r="BV106" s="177" t="s">
        <v>256</v>
      </c>
      <c r="BW106" s="8" t="s">
        <v>494</v>
      </c>
      <c r="BX106" s="8" t="s">
        <v>494</v>
      </c>
      <c r="BY106" s="8" t="s">
        <v>494</v>
      </c>
      <c r="BZ106" s="27" t="s">
        <v>497</v>
      </c>
      <c r="CA106" s="52" t="s">
        <v>250</v>
      </c>
      <c r="CB106" s="52" t="s">
        <v>498</v>
      </c>
      <c r="CC106" s="52" t="s">
        <v>241</v>
      </c>
      <c r="CD106" s="52" t="s">
        <v>246</v>
      </c>
      <c r="CE106" s="52"/>
    </row>
    <row r="107" spans="1:83" s="37" customFormat="1" ht="12.75">
      <c r="A107" s="84">
        <v>3</v>
      </c>
      <c r="B107" s="82" t="s">
        <v>136</v>
      </c>
      <c r="C107" s="199"/>
      <c r="D107" s="83"/>
      <c r="E107" s="94" t="s">
        <v>808</v>
      </c>
      <c r="F107" s="380">
        <v>527819.93999999994</v>
      </c>
      <c r="G107" s="94" t="s">
        <v>92</v>
      </c>
      <c r="H107" s="94"/>
      <c r="I107" s="94"/>
      <c r="J107" s="94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</row>
    <row r="108" spans="1:83" s="37" customFormat="1" ht="12.75">
      <c r="A108" s="31">
        <v>4</v>
      </c>
      <c r="B108" s="7" t="s">
        <v>170</v>
      </c>
      <c r="C108" s="198"/>
      <c r="D108" s="174"/>
      <c r="E108" s="339" t="s">
        <v>808</v>
      </c>
      <c r="F108" s="377">
        <v>110891.3</v>
      </c>
      <c r="G108" s="339" t="s">
        <v>92</v>
      </c>
      <c r="H108" s="339"/>
      <c r="I108" s="339"/>
      <c r="J108" s="339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</row>
    <row r="109" spans="1:83" s="37" customFormat="1" ht="15">
      <c r="A109" s="123"/>
      <c r="B109" s="21"/>
      <c r="C109" s="200"/>
      <c r="D109" s="6"/>
      <c r="E109" s="124"/>
      <c r="F109"/>
      <c r="G109"/>
      <c r="H109" s="124"/>
      <c r="I109" s="124"/>
      <c r="J109" s="124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</row>
    <row r="110" spans="1:83" s="22" customFormat="1" ht="16.5" customHeight="1">
      <c r="A110" s="56">
        <v>7</v>
      </c>
      <c r="B110" s="75" t="s">
        <v>174</v>
      </c>
      <c r="C110" s="197"/>
      <c r="D110" s="21"/>
      <c r="E110" s="35"/>
      <c r="F110"/>
      <c r="G110"/>
      <c r="H110" s="35"/>
      <c r="I110" s="35"/>
      <c r="J110" s="35"/>
      <c r="K110" s="21"/>
      <c r="L110" s="21"/>
      <c r="M110" s="21"/>
      <c r="N110" s="21"/>
      <c r="O110" s="21"/>
      <c r="P110" s="21"/>
      <c r="Q110" s="21"/>
      <c r="R110" s="21"/>
    </row>
    <row r="111" spans="1:83" s="23" customFormat="1" ht="15.75" customHeight="1">
      <c r="A111" s="355" t="s">
        <v>0</v>
      </c>
      <c r="B111" s="355" t="s">
        <v>41</v>
      </c>
      <c r="C111" s="355" t="s">
        <v>23</v>
      </c>
      <c r="D111" s="355" t="s">
        <v>93</v>
      </c>
      <c r="E111" s="355" t="s">
        <v>775</v>
      </c>
      <c r="F111" s="356" t="s">
        <v>1336</v>
      </c>
      <c r="G111" s="356" t="s">
        <v>1337</v>
      </c>
      <c r="H111" s="355" t="s">
        <v>42</v>
      </c>
      <c r="I111" s="355" t="s">
        <v>43</v>
      </c>
      <c r="J111" s="355" t="s">
        <v>44</v>
      </c>
      <c r="K111" s="355" t="s">
        <v>142</v>
      </c>
      <c r="L111" s="355" t="s">
        <v>45</v>
      </c>
      <c r="M111" s="355"/>
      <c r="N111" s="355"/>
      <c r="O111" s="355"/>
      <c r="P111" s="355" t="s">
        <v>46</v>
      </c>
      <c r="Q111" s="355"/>
      <c r="R111" s="355"/>
      <c r="S111" s="355"/>
      <c r="T111" s="355" t="s">
        <v>47</v>
      </c>
      <c r="U111" s="355" t="s">
        <v>48</v>
      </c>
      <c r="V111" s="355" t="s">
        <v>143</v>
      </c>
      <c r="W111" s="355" t="s">
        <v>49</v>
      </c>
      <c r="X111" s="355" t="s">
        <v>50</v>
      </c>
      <c r="Y111" s="355" t="s">
        <v>52</v>
      </c>
      <c r="Z111" s="355" t="s">
        <v>104</v>
      </c>
      <c r="AA111" s="355" t="s">
        <v>66</v>
      </c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</row>
    <row r="112" spans="1:83" s="24" customFormat="1" ht="64.5" thickBot="1">
      <c r="A112" s="358"/>
      <c r="B112" s="358"/>
      <c r="C112" s="358"/>
      <c r="D112" s="358"/>
      <c r="E112" s="358"/>
      <c r="F112" s="361"/>
      <c r="G112" s="361"/>
      <c r="H112" s="358"/>
      <c r="I112" s="358"/>
      <c r="J112" s="358"/>
      <c r="K112" s="358"/>
      <c r="L112" s="335" t="s">
        <v>56</v>
      </c>
      <c r="M112" s="335" t="s">
        <v>57</v>
      </c>
      <c r="N112" s="335" t="s">
        <v>58</v>
      </c>
      <c r="O112" s="335" t="s">
        <v>59</v>
      </c>
      <c r="P112" s="335" t="s">
        <v>60</v>
      </c>
      <c r="Q112" s="335" t="s">
        <v>61</v>
      </c>
      <c r="R112" s="335" t="s">
        <v>62</v>
      </c>
      <c r="S112" s="335" t="s">
        <v>63</v>
      </c>
      <c r="T112" s="358"/>
      <c r="U112" s="358"/>
      <c r="V112" s="358"/>
      <c r="W112" s="358"/>
      <c r="X112" s="358"/>
      <c r="Y112" s="358"/>
      <c r="Z112" s="358"/>
      <c r="AA112" s="358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</row>
    <row r="113" spans="1:83" s="158" customFormat="1" ht="15.75" thickTop="1">
      <c r="A113" s="209">
        <v>1</v>
      </c>
      <c r="B113" s="236" t="s">
        <v>1202</v>
      </c>
      <c r="C113" s="28"/>
      <c r="D113" s="175"/>
      <c r="E113" s="175"/>
      <c r="F113" s="237"/>
      <c r="G113" s="210"/>
      <c r="H113" s="26"/>
      <c r="I113" s="26"/>
      <c r="J113" s="27"/>
      <c r="K113" s="27"/>
      <c r="L113" s="29"/>
      <c r="M113" s="29"/>
      <c r="N113" s="16"/>
      <c r="O113" s="16"/>
      <c r="P113" s="175"/>
      <c r="Q113" s="175"/>
      <c r="R113" s="175"/>
      <c r="S113" s="175"/>
      <c r="T113" s="16"/>
      <c r="U113" s="175"/>
      <c r="V113" s="175"/>
      <c r="W113" s="16"/>
      <c r="X113" s="16"/>
      <c r="Y113" s="16"/>
      <c r="Z113" s="16"/>
      <c r="AA113" s="8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</row>
    <row r="114" spans="1:83" s="37" customFormat="1" ht="12.75">
      <c r="A114" s="31">
        <v>2</v>
      </c>
      <c r="B114" s="7" t="s">
        <v>136</v>
      </c>
      <c r="C114" s="198"/>
      <c r="D114" s="174"/>
      <c r="E114" s="339" t="s">
        <v>808</v>
      </c>
      <c r="F114" s="377">
        <v>36073.81</v>
      </c>
      <c r="G114" s="339" t="s">
        <v>92</v>
      </c>
      <c r="H114" s="339"/>
      <c r="I114" s="339"/>
      <c r="J114" s="339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</row>
    <row r="115" spans="1:83" s="37" customFormat="1" ht="12.75">
      <c r="A115" s="31">
        <v>3</v>
      </c>
      <c r="B115" s="7" t="s">
        <v>754</v>
      </c>
      <c r="C115" s="198"/>
      <c r="D115" s="174"/>
      <c r="E115" s="339" t="s">
        <v>808</v>
      </c>
      <c r="F115" s="377">
        <v>44779</v>
      </c>
      <c r="G115" s="339" t="s">
        <v>92</v>
      </c>
      <c r="H115" s="339"/>
      <c r="I115" s="339"/>
      <c r="J115" s="339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</row>
    <row r="116" spans="1:83" s="30" customFormat="1" ht="15">
      <c r="C116" s="176"/>
      <c r="E116" s="215"/>
      <c r="F116"/>
      <c r="G116"/>
      <c r="H116" s="215"/>
      <c r="I116" s="215"/>
      <c r="J116" s="215"/>
    </row>
    <row r="117" spans="1:83" s="22" customFormat="1" ht="16.5" customHeight="1">
      <c r="A117" s="56">
        <v>8</v>
      </c>
      <c r="B117" s="75" t="s">
        <v>776</v>
      </c>
      <c r="C117" s="197"/>
      <c r="D117" s="21"/>
      <c r="E117" s="35"/>
      <c r="F117"/>
      <c r="G117"/>
      <c r="H117" s="35"/>
      <c r="I117" s="35"/>
      <c r="J117" s="35"/>
      <c r="K117" s="21"/>
      <c r="L117" s="21"/>
      <c r="M117" s="21"/>
      <c r="N117" s="21"/>
      <c r="O117" s="21"/>
      <c r="P117" s="21"/>
      <c r="Q117" s="21"/>
      <c r="R117" s="21"/>
    </row>
    <row r="118" spans="1:83" s="23" customFormat="1" ht="15.75" customHeight="1">
      <c r="A118" s="355" t="s">
        <v>0</v>
      </c>
      <c r="B118" s="355" t="s">
        <v>41</v>
      </c>
      <c r="C118" s="355" t="s">
        <v>23</v>
      </c>
      <c r="D118" s="355" t="s">
        <v>93</v>
      </c>
      <c r="E118" s="355" t="s">
        <v>775</v>
      </c>
      <c r="F118" s="356" t="s">
        <v>1336</v>
      </c>
      <c r="G118" s="356" t="s">
        <v>1337</v>
      </c>
      <c r="H118" s="355" t="s">
        <v>42</v>
      </c>
      <c r="I118" s="355" t="s">
        <v>43</v>
      </c>
      <c r="J118" s="355" t="s">
        <v>44</v>
      </c>
      <c r="K118" s="355" t="s">
        <v>142</v>
      </c>
      <c r="L118" s="355" t="s">
        <v>45</v>
      </c>
      <c r="M118" s="355"/>
      <c r="N118" s="355"/>
      <c r="O118" s="355"/>
      <c r="P118" s="355" t="s">
        <v>46</v>
      </c>
      <c r="Q118" s="355"/>
      <c r="R118" s="355"/>
      <c r="S118" s="355"/>
      <c r="T118" s="355" t="s">
        <v>47</v>
      </c>
      <c r="U118" s="355" t="s">
        <v>48</v>
      </c>
      <c r="V118" s="355" t="s">
        <v>143</v>
      </c>
      <c r="W118" s="355" t="s">
        <v>49</v>
      </c>
      <c r="X118" s="355" t="s">
        <v>50</v>
      </c>
      <c r="Y118" s="355" t="s">
        <v>52</v>
      </c>
      <c r="Z118" s="355" t="s">
        <v>104</v>
      </c>
      <c r="AA118" s="355" t="s">
        <v>66</v>
      </c>
      <c r="AB118" s="352" t="s">
        <v>51</v>
      </c>
      <c r="AC118" s="352" t="s">
        <v>110</v>
      </c>
      <c r="AD118" s="352"/>
      <c r="AE118" s="352"/>
      <c r="AF118" s="352"/>
      <c r="AG118" s="352"/>
      <c r="AH118" s="352"/>
      <c r="AI118" s="352" t="s">
        <v>107</v>
      </c>
      <c r="AJ118" s="352"/>
      <c r="AK118" s="352"/>
      <c r="AL118" s="352" t="s">
        <v>53</v>
      </c>
      <c r="AM118" s="352"/>
      <c r="AN118" s="352" t="s">
        <v>54</v>
      </c>
      <c r="AO118" s="352"/>
      <c r="AP118" s="352" t="s">
        <v>119</v>
      </c>
      <c r="AQ118" s="352"/>
      <c r="AR118" s="352"/>
      <c r="AS118" s="352"/>
      <c r="AT118" s="352"/>
      <c r="AU118" s="352"/>
      <c r="AV118" s="352"/>
      <c r="AW118" s="352"/>
      <c r="AX118" s="352"/>
      <c r="AY118" s="352"/>
      <c r="AZ118" s="352"/>
      <c r="BA118" s="352"/>
      <c r="BB118" s="353" t="s">
        <v>4</v>
      </c>
      <c r="BC118" s="353"/>
      <c r="BD118" s="353"/>
      <c r="BE118" s="353"/>
      <c r="BF118" s="353"/>
      <c r="BG118" s="353"/>
      <c r="BH118" s="353"/>
      <c r="BI118" s="353"/>
      <c r="BJ118" s="353"/>
      <c r="BK118" s="353"/>
      <c r="BL118" s="353"/>
      <c r="BM118" s="353"/>
      <c r="BN118" s="353"/>
      <c r="BO118" s="353"/>
      <c r="BP118" s="354" t="s">
        <v>55</v>
      </c>
      <c r="BQ118" s="354"/>
      <c r="BR118" s="354"/>
      <c r="BS118" s="354"/>
      <c r="BT118" s="354"/>
      <c r="BU118" s="354"/>
      <c r="BV118" s="354"/>
      <c r="BW118" s="354"/>
      <c r="BX118" s="354"/>
      <c r="BY118" s="354"/>
      <c r="BZ118" s="354"/>
      <c r="CA118" s="354"/>
      <c r="CB118" s="354"/>
      <c r="CC118" s="354"/>
      <c r="CD118" s="354"/>
      <c r="CE118" s="354"/>
    </row>
    <row r="119" spans="1:83" s="24" customFormat="1" ht="77.25" thickBot="1">
      <c r="A119" s="358"/>
      <c r="B119" s="358"/>
      <c r="C119" s="358"/>
      <c r="D119" s="358"/>
      <c r="E119" s="358"/>
      <c r="F119" s="361"/>
      <c r="G119" s="361"/>
      <c r="H119" s="358"/>
      <c r="I119" s="358"/>
      <c r="J119" s="358"/>
      <c r="K119" s="358"/>
      <c r="L119" s="335" t="s">
        <v>56</v>
      </c>
      <c r="M119" s="335" t="s">
        <v>57</v>
      </c>
      <c r="N119" s="335" t="s">
        <v>58</v>
      </c>
      <c r="O119" s="335" t="s">
        <v>59</v>
      </c>
      <c r="P119" s="335" t="s">
        <v>60</v>
      </c>
      <c r="Q119" s="335" t="s">
        <v>61</v>
      </c>
      <c r="R119" s="335" t="s">
        <v>62</v>
      </c>
      <c r="S119" s="335" t="s">
        <v>63</v>
      </c>
      <c r="T119" s="358"/>
      <c r="U119" s="358"/>
      <c r="V119" s="358"/>
      <c r="W119" s="358"/>
      <c r="X119" s="358"/>
      <c r="Y119" s="358"/>
      <c r="Z119" s="358"/>
      <c r="AA119" s="358"/>
      <c r="AB119" s="357"/>
      <c r="AC119" s="338" t="s">
        <v>24</v>
      </c>
      <c r="AD119" s="338" t="s">
        <v>108</v>
      </c>
      <c r="AE119" s="338" t="s">
        <v>109</v>
      </c>
      <c r="AF119" s="338" t="s">
        <v>64</v>
      </c>
      <c r="AG119" s="338" t="s">
        <v>65</v>
      </c>
      <c r="AH119" s="338" t="s">
        <v>66</v>
      </c>
      <c r="AI119" s="338" t="s">
        <v>67</v>
      </c>
      <c r="AJ119" s="338" t="s">
        <v>26</v>
      </c>
      <c r="AK119" s="338" t="s">
        <v>66</v>
      </c>
      <c r="AL119" s="338" t="s">
        <v>25</v>
      </c>
      <c r="AM119" s="338" t="s">
        <v>66</v>
      </c>
      <c r="AN119" s="338" t="s">
        <v>68</v>
      </c>
      <c r="AO119" s="338" t="s">
        <v>69</v>
      </c>
      <c r="AP119" s="338" t="s">
        <v>70</v>
      </c>
      <c r="AQ119" s="338" t="s">
        <v>71</v>
      </c>
      <c r="AR119" s="338" t="s">
        <v>72</v>
      </c>
      <c r="AS119" s="338" t="s">
        <v>73</v>
      </c>
      <c r="AT119" s="338" t="s">
        <v>74</v>
      </c>
      <c r="AU119" s="338" t="s">
        <v>75</v>
      </c>
      <c r="AV119" s="338" t="s">
        <v>76</v>
      </c>
      <c r="AW119" s="338" t="s">
        <v>120</v>
      </c>
      <c r="AX119" s="338" t="s">
        <v>77</v>
      </c>
      <c r="AY119" s="338" t="s">
        <v>78</v>
      </c>
      <c r="AZ119" s="338" t="s">
        <v>79</v>
      </c>
      <c r="BA119" s="338" t="s">
        <v>111</v>
      </c>
      <c r="BB119" s="102" t="s">
        <v>80</v>
      </c>
      <c r="BC119" s="102" t="s">
        <v>81</v>
      </c>
      <c r="BD119" s="102" t="s">
        <v>82</v>
      </c>
      <c r="BE119" s="102" t="s">
        <v>83</v>
      </c>
      <c r="BF119" s="102" t="s">
        <v>84</v>
      </c>
      <c r="BG119" s="102" t="s">
        <v>105</v>
      </c>
      <c r="BH119" s="102" t="s">
        <v>94</v>
      </c>
      <c r="BI119" s="102" t="s">
        <v>95</v>
      </c>
      <c r="BJ119" s="102" t="s">
        <v>16</v>
      </c>
      <c r="BK119" s="102" t="s">
        <v>17</v>
      </c>
      <c r="BL119" s="102" t="s">
        <v>18</v>
      </c>
      <c r="BM119" s="102" t="s">
        <v>85</v>
      </c>
      <c r="BN119" s="102" t="s">
        <v>19</v>
      </c>
      <c r="BO119" s="102" t="s">
        <v>20</v>
      </c>
      <c r="BP119" s="103" t="s">
        <v>21</v>
      </c>
      <c r="BQ119" s="103" t="s">
        <v>14</v>
      </c>
      <c r="BR119" s="103" t="s">
        <v>96</v>
      </c>
      <c r="BS119" s="103" t="s">
        <v>97</v>
      </c>
      <c r="BT119" s="103" t="s">
        <v>98</v>
      </c>
      <c r="BU119" s="103" t="s">
        <v>99</v>
      </c>
      <c r="BV119" s="103" t="s">
        <v>100</v>
      </c>
      <c r="BW119" s="103" t="s">
        <v>86</v>
      </c>
      <c r="BX119" s="103" t="s">
        <v>87</v>
      </c>
      <c r="BY119" s="103" t="s">
        <v>88</v>
      </c>
      <c r="BZ119" s="103" t="s">
        <v>101</v>
      </c>
      <c r="CA119" s="103" t="s">
        <v>89</v>
      </c>
      <c r="CB119" s="103" t="s">
        <v>106</v>
      </c>
      <c r="CC119" s="103" t="s">
        <v>90</v>
      </c>
      <c r="CD119" s="103" t="s">
        <v>91</v>
      </c>
      <c r="CE119" s="103" t="s">
        <v>20</v>
      </c>
    </row>
    <row r="120" spans="1:83" s="158" customFormat="1" ht="26.25" thickTop="1">
      <c r="A120" s="209">
        <v>1</v>
      </c>
      <c r="B120" s="28" t="s">
        <v>786</v>
      </c>
      <c r="C120" s="28" t="s">
        <v>805</v>
      </c>
      <c r="D120" s="175" t="s">
        <v>783</v>
      </c>
      <c r="E120" s="175" t="s">
        <v>785</v>
      </c>
      <c r="F120" s="237">
        <v>10332000</v>
      </c>
      <c r="G120" s="210" t="s">
        <v>102</v>
      </c>
      <c r="H120" s="26">
        <v>2952</v>
      </c>
      <c r="I120" s="26">
        <v>1072</v>
      </c>
      <c r="J120" s="27">
        <v>1974</v>
      </c>
      <c r="K120" s="27"/>
      <c r="L120" s="29" t="s">
        <v>482</v>
      </c>
      <c r="M120" s="29" t="s">
        <v>240</v>
      </c>
      <c r="N120" s="16" t="s">
        <v>249</v>
      </c>
      <c r="O120" s="16" t="s">
        <v>250</v>
      </c>
      <c r="P120" s="175" t="s">
        <v>242</v>
      </c>
      <c r="Q120" s="175" t="s">
        <v>788</v>
      </c>
      <c r="R120" s="175" t="s">
        <v>788</v>
      </c>
      <c r="S120" s="175" t="s">
        <v>789</v>
      </c>
      <c r="T120" s="16" t="s">
        <v>249</v>
      </c>
      <c r="U120" s="175" t="s">
        <v>790</v>
      </c>
      <c r="V120" s="175"/>
      <c r="W120" s="16" t="s">
        <v>249</v>
      </c>
      <c r="X120" s="16" t="s">
        <v>241</v>
      </c>
      <c r="Y120" s="16" t="s">
        <v>241</v>
      </c>
      <c r="Z120" s="16" t="s">
        <v>241</v>
      </c>
      <c r="AA120" s="8"/>
      <c r="AB120" s="16" t="s">
        <v>241</v>
      </c>
      <c r="AC120" s="16" t="s">
        <v>241</v>
      </c>
      <c r="AD120" s="16"/>
      <c r="AE120" s="16"/>
      <c r="AF120" s="16"/>
      <c r="AG120" s="16"/>
      <c r="AH120" s="16"/>
      <c r="AI120" s="16" t="s">
        <v>249</v>
      </c>
      <c r="AJ120" s="16"/>
      <c r="AK120" s="16"/>
      <c r="AL120" s="16"/>
      <c r="AM120" s="16"/>
      <c r="AN120" s="16" t="s">
        <v>251</v>
      </c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 t="s">
        <v>241</v>
      </c>
      <c r="BC120" s="16" t="s">
        <v>241</v>
      </c>
      <c r="BD120" s="16"/>
      <c r="BE120" s="16" t="s">
        <v>241</v>
      </c>
      <c r="BF120" s="16" t="s">
        <v>249</v>
      </c>
      <c r="BG120" s="16"/>
      <c r="BH120" s="175"/>
      <c r="BI120" s="175"/>
      <c r="BJ120" s="16" t="s">
        <v>249</v>
      </c>
      <c r="BK120" s="16" t="s">
        <v>249</v>
      </c>
      <c r="BL120" s="16" t="s">
        <v>496</v>
      </c>
      <c r="BM120" s="16" t="s">
        <v>241</v>
      </c>
      <c r="BN120" s="16"/>
      <c r="BO120" s="16"/>
      <c r="BP120" s="16" t="s">
        <v>241</v>
      </c>
      <c r="BQ120" s="8" t="s">
        <v>241</v>
      </c>
      <c r="BR120" s="175" t="s">
        <v>250</v>
      </c>
      <c r="BS120" s="175" t="s">
        <v>246</v>
      </c>
      <c r="BT120" s="175" t="s">
        <v>250</v>
      </c>
      <c r="BU120" s="175" t="s">
        <v>246</v>
      </c>
      <c r="BV120" s="175" t="s">
        <v>246</v>
      </c>
      <c r="BW120" s="8"/>
      <c r="BX120" s="8"/>
      <c r="BY120" s="8" t="s">
        <v>249</v>
      </c>
      <c r="BZ120" s="27" t="s">
        <v>246</v>
      </c>
      <c r="CA120" s="8" t="s">
        <v>241</v>
      </c>
      <c r="CB120" s="8" t="s">
        <v>246</v>
      </c>
      <c r="CC120" s="8" t="s">
        <v>241</v>
      </c>
      <c r="CD120" s="8" t="s">
        <v>246</v>
      </c>
      <c r="CE120" s="8"/>
    </row>
    <row r="121" spans="1:83" s="158" customFormat="1" ht="13.5" thickBot="1">
      <c r="A121" s="316">
        <v>2</v>
      </c>
      <c r="B121" s="296" t="s">
        <v>787</v>
      </c>
      <c r="C121" s="296" t="s">
        <v>784</v>
      </c>
      <c r="D121" s="308" t="s">
        <v>783</v>
      </c>
      <c r="E121" s="308" t="s">
        <v>785</v>
      </c>
      <c r="F121" s="385">
        <v>1925000</v>
      </c>
      <c r="G121" s="309" t="s">
        <v>102</v>
      </c>
      <c r="H121" s="310">
        <v>550</v>
      </c>
      <c r="I121" s="310">
        <v>416</v>
      </c>
      <c r="J121" s="403"/>
      <c r="K121" s="311"/>
      <c r="L121" s="312" t="s">
        <v>240</v>
      </c>
      <c r="M121" s="312" t="s">
        <v>256</v>
      </c>
      <c r="N121" s="313"/>
      <c r="O121" s="313"/>
      <c r="P121" s="308" t="s">
        <v>242</v>
      </c>
      <c r="Q121" s="308" t="s">
        <v>788</v>
      </c>
      <c r="R121" s="308" t="s">
        <v>788</v>
      </c>
      <c r="S121" s="308" t="s">
        <v>789</v>
      </c>
      <c r="T121" s="313" t="s">
        <v>249</v>
      </c>
      <c r="U121" s="308" t="s">
        <v>791</v>
      </c>
      <c r="V121" s="308"/>
      <c r="W121" s="313" t="s">
        <v>249</v>
      </c>
      <c r="X121" s="313" t="s">
        <v>241</v>
      </c>
      <c r="Y121" s="313" t="s">
        <v>241</v>
      </c>
      <c r="Z121" s="313" t="s">
        <v>241</v>
      </c>
      <c r="AA121" s="314"/>
      <c r="AB121" s="16" t="s">
        <v>241</v>
      </c>
      <c r="AC121" s="16" t="s">
        <v>241</v>
      </c>
      <c r="AD121" s="16"/>
      <c r="AE121" s="16"/>
      <c r="AF121" s="16"/>
      <c r="AG121" s="16"/>
      <c r="AH121" s="16"/>
      <c r="AI121" s="16" t="s">
        <v>249</v>
      </c>
      <c r="AJ121" s="16"/>
      <c r="AK121" s="16"/>
      <c r="AL121" s="16"/>
      <c r="AM121" s="16"/>
      <c r="AN121" s="16"/>
      <c r="AO121" s="16" t="s">
        <v>252</v>
      </c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 t="s">
        <v>241</v>
      </c>
      <c r="BC121" s="16" t="s">
        <v>241</v>
      </c>
      <c r="BD121" s="16"/>
      <c r="BE121" s="16" t="s">
        <v>241</v>
      </c>
      <c r="BF121" s="16" t="s">
        <v>246</v>
      </c>
      <c r="BG121" s="16"/>
      <c r="BH121" s="175"/>
      <c r="BI121" s="175"/>
      <c r="BJ121" s="16" t="s">
        <v>249</v>
      </c>
      <c r="BK121" s="16" t="s">
        <v>249</v>
      </c>
      <c r="BL121" s="16"/>
      <c r="BM121" s="16" t="s">
        <v>249</v>
      </c>
      <c r="BN121" s="16"/>
      <c r="BO121" s="16"/>
      <c r="BP121" s="16" t="s">
        <v>241</v>
      </c>
      <c r="BQ121" s="8" t="s">
        <v>241</v>
      </c>
      <c r="BR121" s="175" t="s">
        <v>250</v>
      </c>
      <c r="BS121" s="175" t="s">
        <v>246</v>
      </c>
      <c r="BT121" s="175" t="s">
        <v>250</v>
      </c>
      <c r="BU121" s="175" t="s">
        <v>246</v>
      </c>
      <c r="BV121" s="175" t="s">
        <v>246</v>
      </c>
      <c r="BW121" s="8"/>
      <c r="BX121" s="8"/>
      <c r="BY121" s="8" t="s">
        <v>792</v>
      </c>
      <c r="BZ121" s="27" t="s">
        <v>246</v>
      </c>
      <c r="CA121" s="8" t="s">
        <v>241</v>
      </c>
      <c r="CB121" s="8" t="s">
        <v>246</v>
      </c>
      <c r="CC121" s="8" t="s">
        <v>793</v>
      </c>
      <c r="CD121" s="8" t="s">
        <v>246</v>
      </c>
      <c r="CE121" s="8"/>
    </row>
    <row r="122" spans="1:83" s="159" customFormat="1" ht="12.75">
      <c r="A122" s="84">
        <v>3</v>
      </c>
      <c r="B122" s="273" t="s">
        <v>794</v>
      </c>
      <c r="C122" s="315" t="s">
        <v>805</v>
      </c>
      <c r="D122" s="275"/>
      <c r="E122" s="275" t="s">
        <v>807</v>
      </c>
      <c r="F122" s="386">
        <v>180721.64</v>
      </c>
      <c r="G122" s="94" t="s">
        <v>92</v>
      </c>
      <c r="H122" s="276"/>
      <c r="I122" s="276"/>
      <c r="J122" s="277">
        <v>2010</v>
      </c>
      <c r="K122" s="277"/>
      <c r="L122" s="278"/>
      <c r="M122" s="278"/>
      <c r="N122" s="279"/>
      <c r="O122" s="279"/>
      <c r="P122" s="275"/>
      <c r="Q122" s="275"/>
      <c r="R122" s="275"/>
      <c r="S122" s="275"/>
      <c r="T122" s="279"/>
      <c r="U122" s="275"/>
      <c r="V122" s="275"/>
      <c r="W122" s="279"/>
      <c r="X122" s="279"/>
      <c r="Y122" s="279"/>
      <c r="Z122" s="279"/>
      <c r="AA122" s="282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  <c r="AV122" s="79"/>
      <c r="AW122" s="79"/>
      <c r="AX122" s="79"/>
      <c r="AY122" s="79"/>
      <c r="AZ122" s="79"/>
      <c r="BA122" s="79"/>
      <c r="BB122" s="79"/>
      <c r="BC122" s="79"/>
      <c r="BD122" s="79"/>
      <c r="BE122" s="79"/>
      <c r="BF122" s="79"/>
      <c r="BG122" s="79"/>
      <c r="BH122" s="85"/>
      <c r="BI122" s="85"/>
      <c r="BJ122" s="79"/>
      <c r="BK122" s="79"/>
      <c r="BL122" s="79"/>
      <c r="BM122" s="79"/>
      <c r="BN122" s="79"/>
      <c r="BO122" s="79"/>
      <c r="BP122" s="79"/>
      <c r="BQ122" s="86"/>
      <c r="BR122" s="85"/>
      <c r="BS122" s="85"/>
      <c r="BT122" s="85"/>
      <c r="BU122" s="85"/>
      <c r="BV122" s="85"/>
      <c r="BW122" s="86"/>
      <c r="BX122" s="86"/>
      <c r="BY122" s="86"/>
      <c r="BZ122" s="87"/>
      <c r="CA122" s="86"/>
      <c r="CB122" s="86"/>
      <c r="CC122" s="86"/>
      <c r="CD122" s="86"/>
      <c r="CE122" s="86"/>
    </row>
    <row r="123" spans="1:83" s="158" customFormat="1" ht="12.75">
      <c r="A123" s="209">
        <v>4</v>
      </c>
      <c r="B123" s="28" t="s">
        <v>803</v>
      </c>
      <c r="C123" s="211" t="s">
        <v>805</v>
      </c>
      <c r="D123" s="175"/>
      <c r="E123" s="177" t="s">
        <v>807</v>
      </c>
      <c r="F123" s="235">
        <v>331799.49</v>
      </c>
      <c r="G123" s="339" t="s">
        <v>92</v>
      </c>
      <c r="H123" s="26"/>
      <c r="I123" s="26"/>
      <c r="J123" s="27">
        <v>2010</v>
      </c>
      <c r="K123" s="27"/>
      <c r="L123" s="29"/>
      <c r="M123" s="29"/>
      <c r="N123" s="16"/>
      <c r="O123" s="16"/>
      <c r="P123" s="175"/>
      <c r="Q123" s="175"/>
      <c r="R123" s="175"/>
      <c r="S123" s="175"/>
      <c r="T123" s="16"/>
      <c r="U123" s="175"/>
      <c r="V123" s="175"/>
      <c r="W123" s="16"/>
      <c r="X123" s="16"/>
      <c r="Y123" s="16"/>
      <c r="Z123" s="16"/>
      <c r="AA123" s="8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3"/>
      <c r="BI123" s="33"/>
      <c r="BJ123" s="35"/>
      <c r="BK123" s="35"/>
      <c r="BL123" s="35"/>
      <c r="BM123" s="35"/>
      <c r="BN123" s="35"/>
      <c r="BO123" s="35"/>
      <c r="BP123" s="35"/>
      <c r="BQ123" s="36"/>
      <c r="BR123" s="33"/>
      <c r="BS123" s="33"/>
      <c r="BT123" s="33"/>
      <c r="BU123" s="33"/>
      <c r="BV123" s="33"/>
      <c r="BW123" s="36"/>
      <c r="BX123" s="36"/>
      <c r="BY123" s="36"/>
      <c r="BZ123" s="34"/>
      <c r="CA123" s="36"/>
      <c r="CB123" s="36"/>
      <c r="CC123" s="36"/>
      <c r="CD123" s="36"/>
      <c r="CE123" s="36"/>
    </row>
    <row r="124" spans="1:83" s="158" customFormat="1" ht="12.75">
      <c r="A124" s="31">
        <v>5</v>
      </c>
      <c r="B124" s="28" t="s">
        <v>795</v>
      </c>
      <c r="C124" s="211" t="s">
        <v>805</v>
      </c>
      <c r="D124" s="175"/>
      <c r="E124" s="177" t="s">
        <v>807</v>
      </c>
      <c r="F124" s="235">
        <v>71368.850000000006</v>
      </c>
      <c r="G124" s="339" t="s">
        <v>92</v>
      </c>
      <c r="H124" s="26"/>
      <c r="I124" s="26"/>
      <c r="J124" s="27">
        <v>2010</v>
      </c>
      <c r="K124" s="27"/>
      <c r="L124" s="29"/>
      <c r="M124" s="29"/>
      <c r="N124" s="16"/>
      <c r="O124" s="16"/>
      <c r="P124" s="175"/>
      <c r="Q124" s="175"/>
      <c r="R124" s="175"/>
      <c r="S124" s="175"/>
      <c r="T124" s="16"/>
      <c r="U124" s="175"/>
      <c r="V124" s="175"/>
      <c r="W124" s="16"/>
      <c r="X124" s="16"/>
      <c r="Y124" s="16"/>
      <c r="Z124" s="16"/>
      <c r="AA124" s="8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3"/>
      <c r="BI124" s="33"/>
      <c r="BJ124" s="35"/>
      <c r="BK124" s="35"/>
      <c r="BL124" s="35"/>
      <c r="BM124" s="35"/>
      <c r="BN124" s="35"/>
      <c r="BO124" s="35"/>
      <c r="BP124" s="35"/>
      <c r="BQ124" s="36"/>
      <c r="BR124" s="33"/>
      <c r="BS124" s="33"/>
      <c r="BT124" s="33"/>
      <c r="BU124" s="33"/>
      <c r="BV124" s="33"/>
      <c r="BW124" s="36"/>
      <c r="BX124" s="36"/>
      <c r="BY124" s="36"/>
      <c r="BZ124" s="34"/>
      <c r="CA124" s="36"/>
      <c r="CB124" s="36"/>
      <c r="CC124" s="36"/>
      <c r="CD124" s="36"/>
      <c r="CE124" s="36"/>
    </row>
    <row r="125" spans="1:83" s="158" customFormat="1" ht="12.75">
      <c r="A125" s="209">
        <v>6</v>
      </c>
      <c r="B125" s="28" t="s">
        <v>796</v>
      </c>
      <c r="C125" s="211" t="s">
        <v>805</v>
      </c>
      <c r="D125" s="175"/>
      <c r="E125" s="177" t="s">
        <v>807</v>
      </c>
      <c r="F125" s="235">
        <v>212100.84</v>
      </c>
      <c r="G125" s="339" t="s">
        <v>92</v>
      </c>
      <c r="H125" s="26"/>
      <c r="I125" s="26"/>
      <c r="J125" s="27">
        <v>2010</v>
      </c>
      <c r="K125" s="27"/>
      <c r="L125" s="29"/>
      <c r="M125" s="29"/>
      <c r="N125" s="16"/>
      <c r="O125" s="16"/>
      <c r="P125" s="175"/>
      <c r="Q125" s="175"/>
      <c r="R125" s="175"/>
      <c r="S125" s="175"/>
      <c r="T125" s="16"/>
      <c r="U125" s="175"/>
      <c r="V125" s="175"/>
      <c r="W125" s="16"/>
      <c r="X125" s="16"/>
      <c r="Y125" s="16"/>
      <c r="Z125" s="16"/>
      <c r="AA125" s="8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3"/>
      <c r="BI125" s="33"/>
      <c r="BJ125" s="35"/>
      <c r="BK125" s="35"/>
      <c r="BL125" s="35"/>
      <c r="BM125" s="35"/>
      <c r="BN125" s="35"/>
      <c r="BO125" s="35"/>
      <c r="BP125" s="35"/>
      <c r="BQ125" s="36"/>
      <c r="BR125" s="33"/>
      <c r="BS125" s="33"/>
      <c r="BT125" s="33"/>
      <c r="BU125" s="33"/>
      <c r="BV125" s="33"/>
      <c r="BW125" s="36"/>
      <c r="BX125" s="36"/>
      <c r="BY125" s="36"/>
      <c r="BZ125" s="34"/>
      <c r="CA125" s="36"/>
      <c r="CB125" s="36"/>
      <c r="CC125" s="36"/>
      <c r="CD125" s="36"/>
      <c r="CE125" s="36"/>
    </row>
    <row r="126" spans="1:83" s="158" customFormat="1" ht="12.75">
      <c r="A126" s="31">
        <v>7</v>
      </c>
      <c r="B126" s="28" t="s">
        <v>797</v>
      </c>
      <c r="C126" s="211" t="s">
        <v>805</v>
      </c>
      <c r="D126" s="175"/>
      <c r="E126" s="177" t="s">
        <v>807</v>
      </c>
      <c r="F126" s="235">
        <v>102481.57</v>
      </c>
      <c r="G126" s="339" t="s">
        <v>92</v>
      </c>
      <c r="H126" s="26"/>
      <c r="I126" s="26"/>
      <c r="J126" s="27">
        <v>2010</v>
      </c>
      <c r="K126" s="27"/>
      <c r="L126" s="29"/>
      <c r="M126" s="29"/>
      <c r="N126" s="16"/>
      <c r="O126" s="16"/>
      <c r="P126" s="175"/>
      <c r="Q126" s="175"/>
      <c r="R126" s="175"/>
      <c r="S126" s="175"/>
      <c r="T126" s="16"/>
      <c r="U126" s="175"/>
      <c r="V126" s="175"/>
      <c r="W126" s="16"/>
      <c r="X126" s="16"/>
      <c r="Y126" s="16"/>
      <c r="Z126" s="16"/>
      <c r="AA126" s="8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3"/>
      <c r="BI126" s="33"/>
      <c r="BJ126" s="35"/>
      <c r="BK126" s="35"/>
      <c r="BL126" s="35"/>
      <c r="BM126" s="35"/>
      <c r="BN126" s="35"/>
      <c r="BO126" s="35"/>
      <c r="BP126" s="35"/>
      <c r="BQ126" s="36"/>
      <c r="BR126" s="33"/>
      <c r="BS126" s="33"/>
      <c r="BT126" s="33"/>
      <c r="BU126" s="33"/>
      <c r="BV126" s="33"/>
      <c r="BW126" s="36"/>
      <c r="BX126" s="36"/>
      <c r="BY126" s="36"/>
      <c r="BZ126" s="34"/>
      <c r="CA126" s="36"/>
      <c r="CB126" s="36"/>
      <c r="CC126" s="36"/>
      <c r="CD126" s="36"/>
      <c r="CE126" s="36"/>
    </row>
    <row r="127" spans="1:83" s="158" customFormat="1" ht="12.75">
      <c r="A127" s="209">
        <v>8</v>
      </c>
      <c r="B127" s="28" t="s">
        <v>798</v>
      </c>
      <c r="C127" s="211" t="s">
        <v>805</v>
      </c>
      <c r="D127" s="175"/>
      <c r="E127" s="177" t="s">
        <v>807</v>
      </c>
      <c r="F127" s="235">
        <v>7092.28</v>
      </c>
      <c r="G127" s="339" t="s">
        <v>92</v>
      </c>
      <c r="H127" s="26"/>
      <c r="I127" s="26"/>
      <c r="J127" s="27">
        <v>2010</v>
      </c>
      <c r="K127" s="27"/>
      <c r="L127" s="29"/>
      <c r="M127" s="29"/>
      <c r="N127" s="16"/>
      <c r="O127" s="16"/>
      <c r="P127" s="175"/>
      <c r="Q127" s="175"/>
      <c r="R127" s="175"/>
      <c r="S127" s="175"/>
      <c r="T127" s="16"/>
      <c r="U127" s="175"/>
      <c r="V127" s="175"/>
      <c r="W127" s="16"/>
      <c r="X127" s="16"/>
      <c r="Y127" s="16"/>
      <c r="Z127" s="16"/>
      <c r="AA127" s="8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3"/>
      <c r="BI127" s="33"/>
      <c r="BJ127" s="35"/>
      <c r="BK127" s="35"/>
      <c r="BL127" s="35"/>
      <c r="BM127" s="35"/>
      <c r="BN127" s="35"/>
      <c r="BO127" s="35"/>
      <c r="BP127" s="35"/>
      <c r="BQ127" s="36"/>
      <c r="BR127" s="33"/>
      <c r="BS127" s="33"/>
      <c r="BT127" s="33"/>
      <c r="BU127" s="33"/>
      <c r="BV127" s="33"/>
      <c r="BW127" s="36"/>
      <c r="BX127" s="36"/>
      <c r="BY127" s="36"/>
      <c r="BZ127" s="34"/>
      <c r="CA127" s="36"/>
      <c r="CB127" s="36"/>
      <c r="CC127" s="36"/>
      <c r="CD127" s="36"/>
      <c r="CE127" s="36"/>
    </row>
    <row r="128" spans="1:83" s="158" customFormat="1" ht="12.75">
      <c r="A128" s="31">
        <v>9</v>
      </c>
      <c r="B128" s="28" t="s">
        <v>799</v>
      </c>
      <c r="C128" s="211" t="s">
        <v>805</v>
      </c>
      <c r="D128" s="175"/>
      <c r="E128" s="177" t="s">
        <v>807</v>
      </c>
      <c r="F128" s="235">
        <v>574005.05000000005</v>
      </c>
      <c r="G128" s="339" t="s">
        <v>92</v>
      </c>
      <c r="H128" s="26"/>
      <c r="I128" s="26"/>
      <c r="J128" s="27">
        <v>2010</v>
      </c>
      <c r="K128" s="27"/>
      <c r="L128" s="29"/>
      <c r="M128" s="29"/>
      <c r="N128" s="16"/>
      <c r="O128" s="16"/>
      <c r="P128" s="175"/>
      <c r="Q128" s="175"/>
      <c r="R128" s="175"/>
      <c r="S128" s="175"/>
      <c r="T128" s="16"/>
      <c r="U128" s="175"/>
      <c r="V128" s="175"/>
      <c r="W128" s="16"/>
      <c r="X128" s="16"/>
      <c r="Y128" s="16"/>
      <c r="Z128" s="16"/>
      <c r="AA128" s="8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3"/>
      <c r="BI128" s="33"/>
      <c r="BJ128" s="35"/>
      <c r="BK128" s="35"/>
      <c r="BL128" s="35"/>
      <c r="BM128" s="35"/>
      <c r="BN128" s="35"/>
      <c r="BO128" s="35"/>
      <c r="BP128" s="35"/>
      <c r="BQ128" s="36"/>
      <c r="BR128" s="33"/>
      <c r="BS128" s="33"/>
      <c r="BT128" s="33"/>
      <c r="BU128" s="33"/>
      <c r="BV128" s="33"/>
      <c r="BW128" s="36"/>
      <c r="BX128" s="36"/>
      <c r="BY128" s="36"/>
      <c r="BZ128" s="34"/>
      <c r="CA128" s="36"/>
      <c r="CB128" s="36"/>
      <c r="CC128" s="36"/>
      <c r="CD128" s="36"/>
      <c r="CE128" s="36"/>
    </row>
    <row r="129" spans="1:83" s="158" customFormat="1" ht="12.75">
      <c r="A129" s="209">
        <v>10</v>
      </c>
      <c r="B129" s="28" t="s">
        <v>800</v>
      </c>
      <c r="C129" s="211" t="s">
        <v>805</v>
      </c>
      <c r="D129" s="175"/>
      <c r="E129" s="177" t="s">
        <v>807</v>
      </c>
      <c r="F129" s="235">
        <v>100092.79</v>
      </c>
      <c r="G129" s="339" t="s">
        <v>92</v>
      </c>
      <c r="H129" s="26"/>
      <c r="I129" s="26"/>
      <c r="J129" s="27">
        <v>2010</v>
      </c>
      <c r="K129" s="27"/>
      <c r="L129" s="29"/>
      <c r="M129" s="29"/>
      <c r="N129" s="16"/>
      <c r="O129" s="16"/>
      <c r="P129" s="175"/>
      <c r="Q129" s="175"/>
      <c r="R129" s="175"/>
      <c r="S129" s="175"/>
      <c r="T129" s="16"/>
      <c r="U129" s="175"/>
      <c r="V129" s="175"/>
      <c r="W129" s="16"/>
      <c r="X129" s="16"/>
      <c r="Y129" s="16"/>
      <c r="Z129" s="16"/>
      <c r="AA129" s="8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3"/>
      <c r="BI129" s="33"/>
      <c r="BJ129" s="35"/>
      <c r="BK129" s="35"/>
      <c r="BL129" s="35"/>
      <c r="BM129" s="35"/>
      <c r="BN129" s="35"/>
      <c r="BO129" s="35"/>
      <c r="BP129" s="35"/>
      <c r="BQ129" s="36"/>
      <c r="BR129" s="33"/>
      <c r="BS129" s="33"/>
      <c r="BT129" s="33"/>
      <c r="BU129" s="33"/>
      <c r="BV129" s="33"/>
      <c r="BW129" s="36"/>
      <c r="BX129" s="36"/>
      <c r="BY129" s="36"/>
      <c r="BZ129" s="34"/>
      <c r="CA129" s="36"/>
      <c r="CB129" s="36"/>
      <c r="CC129" s="36"/>
      <c r="CD129" s="36"/>
      <c r="CE129" s="36"/>
    </row>
    <row r="130" spans="1:83" s="158" customFormat="1" ht="12.75">
      <c r="A130" s="31">
        <v>11</v>
      </c>
      <c r="B130" s="28" t="s">
        <v>801</v>
      </c>
      <c r="C130" s="211" t="s">
        <v>805</v>
      </c>
      <c r="D130" s="175"/>
      <c r="E130" s="177" t="s">
        <v>807</v>
      </c>
      <c r="F130" s="235">
        <v>9572.11</v>
      </c>
      <c r="G130" s="339" t="s">
        <v>92</v>
      </c>
      <c r="H130" s="26"/>
      <c r="I130" s="26"/>
      <c r="J130" s="27">
        <v>2010</v>
      </c>
      <c r="K130" s="27"/>
      <c r="L130" s="29"/>
      <c r="M130" s="29"/>
      <c r="N130" s="16"/>
      <c r="O130" s="16"/>
      <c r="P130" s="175"/>
      <c r="Q130" s="175"/>
      <c r="R130" s="175"/>
      <c r="S130" s="175"/>
      <c r="T130" s="16"/>
      <c r="U130" s="175"/>
      <c r="V130" s="175"/>
      <c r="W130" s="16"/>
      <c r="X130" s="16"/>
      <c r="Y130" s="16"/>
      <c r="Z130" s="16"/>
      <c r="AA130" s="8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3"/>
      <c r="BI130" s="33"/>
      <c r="BJ130" s="35"/>
      <c r="BK130" s="35"/>
      <c r="BL130" s="35"/>
      <c r="BM130" s="35"/>
      <c r="BN130" s="35"/>
      <c r="BO130" s="35"/>
      <c r="BP130" s="35"/>
      <c r="BQ130" s="36"/>
      <c r="BR130" s="33"/>
      <c r="BS130" s="33"/>
      <c r="BT130" s="33"/>
      <c r="BU130" s="33"/>
      <c r="BV130" s="33"/>
      <c r="BW130" s="36"/>
      <c r="BX130" s="36"/>
      <c r="BY130" s="36"/>
      <c r="BZ130" s="34"/>
      <c r="CA130" s="36"/>
      <c r="CB130" s="36"/>
      <c r="CC130" s="36"/>
      <c r="CD130" s="36"/>
      <c r="CE130" s="36"/>
    </row>
    <row r="131" spans="1:83" s="158" customFormat="1" ht="12.75">
      <c r="A131" s="209">
        <v>12</v>
      </c>
      <c r="B131" s="28" t="s">
        <v>804</v>
      </c>
      <c r="C131" s="211" t="s">
        <v>805</v>
      </c>
      <c r="D131" s="175"/>
      <c r="E131" s="177" t="s">
        <v>807</v>
      </c>
      <c r="F131" s="235">
        <v>228201</v>
      </c>
      <c r="G131" s="339" t="s">
        <v>92</v>
      </c>
      <c r="H131" s="26"/>
      <c r="I131" s="26"/>
      <c r="J131" s="27" t="s">
        <v>806</v>
      </c>
      <c r="K131" s="27"/>
      <c r="L131" s="29"/>
      <c r="M131" s="29"/>
      <c r="N131" s="16"/>
      <c r="O131" s="16"/>
      <c r="P131" s="175"/>
      <c r="Q131" s="175"/>
      <c r="R131" s="175"/>
      <c r="S131" s="175"/>
      <c r="T131" s="16"/>
      <c r="U131" s="175"/>
      <c r="V131" s="175"/>
      <c r="W131" s="16"/>
      <c r="X131" s="16"/>
      <c r="Y131" s="16"/>
      <c r="Z131" s="16"/>
      <c r="AA131" s="8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3"/>
      <c r="BI131" s="33"/>
      <c r="BJ131" s="35"/>
      <c r="BK131" s="35"/>
      <c r="BL131" s="35"/>
      <c r="BM131" s="35"/>
      <c r="BN131" s="35"/>
      <c r="BO131" s="35"/>
      <c r="BP131" s="35"/>
      <c r="BQ131" s="36"/>
      <c r="BR131" s="33"/>
      <c r="BS131" s="33"/>
      <c r="BT131" s="33"/>
      <c r="BU131" s="33"/>
      <c r="BV131" s="33"/>
      <c r="BW131" s="36"/>
      <c r="BX131" s="36"/>
      <c r="BY131" s="36"/>
      <c r="BZ131" s="34"/>
      <c r="CA131" s="36"/>
      <c r="CB131" s="36"/>
      <c r="CC131" s="36"/>
      <c r="CD131" s="36"/>
      <c r="CE131" s="36"/>
    </row>
    <row r="132" spans="1:83" s="158" customFormat="1" ht="13.5" thickBot="1">
      <c r="A132" s="294">
        <v>13</v>
      </c>
      <c r="B132" s="296" t="s">
        <v>802</v>
      </c>
      <c r="C132" s="317" t="s">
        <v>805</v>
      </c>
      <c r="D132" s="308"/>
      <c r="E132" s="297" t="s">
        <v>807</v>
      </c>
      <c r="F132" s="384">
        <v>98700</v>
      </c>
      <c r="G132" s="340" t="s">
        <v>92</v>
      </c>
      <c r="H132" s="310"/>
      <c r="I132" s="310"/>
      <c r="J132" s="311">
        <v>1974</v>
      </c>
      <c r="K132" s="311"/>
      <c r="L132" s="312"/>
      <c r="M132" s="312"/>
      <c r="N132" s="313"/>
      <c r="O132" s="313"/>
      <c r="P132" s="308"/>
      <c r="Q132" s="308"/>
      <c r="R132" s="308"/>
      <c r="S132" s="308"/>
      <c r="T132" s="313"/>
      <c r="U132" s="308"/>
      <c r="V132" s="308"/>
      <c r="W132" s="313"/>
      <c r="X132" s="313"/>
      <c r="Y132" s="313"/>
      <c r="Z132" s="313"/>
      <c r="AA132" s="314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3"/>
      <c r="BI132" s="33"/>
      <c r="BJ132" s="35"/>
      <c r="BK132" s="35"/>
      <c r="BL132" s="35"/>
      <c r="BM132" s="35"/>
      <c r="BN132" s="35"/>
      <c r="BO132" s="35"/>
      <c r="BP132" s="35"/>
      <c r="BQ132" s="36"/>
      <c r="BR132" s="33"/>
      <c r="BS132" s="33"/>
      <c r="BT132" s="33"/>
      <c r="BU132" s="33"/>
      <c r="BV132" s="33"/>
      <c r="BW132" s="36"/>
      <c r="BX132" s="36"/>
      <c r="BY132" s="36"/>
      <c r="BZ132" s="34"/>
      <c r="CA132" s="36"/>
      <c r="CB132" s="36"/>
      <c r="CC132" s="36"/>
      <c r="CD132" s="36"/>
      <c r="CE132" s="36"/>
    </row>
    <row r="133" spans="1:83" s="37" customFormat="1" ht="12.75">
      <c r="A133" s="84">
        <v>14</v>
      </c>
      <c r="B133" s="82" t="s">
        <v>136</v>
      </c>
      <c r="C133" s="199"/>
      <c r="D133" s="83"/>
      <c r="E133" s="94" t="s">
        <v>808</v>
      </c>
      <c r="F133" s="380">
        <v>805616.8899999999</v>
      </c>
      <c r="G133" s="94" t="s">
        <v>92</v>
      </c>
      <c r="H133" s="94"/>
      <c r="I133" s="94"/>
      <c r="J133" s="94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</row>
    <row r="134" spans="1:83" s="37" customFormat="1" ht="15">
      <c r="A134" s="123"/>
      <c r="B134" s="21"/>
      <c r="C134" s="200"/>
      <c r="D134" s="6"/>
      <c r="E134" s="124"/>
      <c r="F134"/>
      <c r="G134"/>
      <c r="H134" s="124"/>
      <c r="I134" s="124"/>
      <c r="J134" s="124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</row>
    <row r="135" spans="1:83" s="22" customFormat="1" ht="16.5" customHeight="1">
      <c r="A135" s="56">
        <v>9</v>
      </c>
      <c r="B135" s="75" t="s">
        <v>535</v>
      </c>
      <c r="C135" s="197"/>
      <c r="D135" s="21"/>
      <c r="E135" s="35"/>
      <c r="F135"/>
      <c r="G135"/>
      <c r="H135" s="35"/>
      <c r="I135" s="35"/>
      <c r="J135" s="35"/>
      <c r="K135" s="21"/>
      <c r="L135" s="21"/>
      <c r="M135" s="21"/>
      <c r="N135" s="21"/>
      <c r="O135" s="21"/>
      <c r="P135" s="21"/>
      <c r="Q135" s="21"/>
      <c r="R135" s="21"/>
    </row>
    <row r="136" spans="1:83" s="23" customFormat="1" ht="15.75" customHeight="1">
      <c r="A136" s="355" t="s">
        <v>0</v>
      </c>
      <c r="B136" s="355" t="s">
        <v>41</v>
      </c>
      <c r="C136" s="355" t="s">
        <v>23</v>
      </c>
      <c r="D136" s="355" t="s">
        <v>93</v>
      </c>
      <c r="E136" s="355" t="s">
        <v>775</v>
      </c>
      <c r="F136" s="356" t="s">
        <v>1336</v>
      </c>
      <c r="G136" s="356" t="s">
        <v>1337</v>
      </c>
      <c r="H136" s="355" t="s">
        <v>42</v>
      </c>
      <c r="I136" s="355" t="s">
        <v>43</v>
      </c>
      <c r="J136" s="355" t="s">
        <v>44</v>
      </c>
      <c r="K136" s="355" t="s">
        <v>142</v>
      </c>
      <c r="L136" s="355" t="s">
        <v>45</v>
      </c>
      <c r="M136" s="355"/>
      <c r="N136" s="355"/>
      <c r="O136" s="355"/>
      <c r="P136" s="355" t="s">
        <v>46</v>
      </c>
      <c r="Q136" s="355"/>
      <c r="R136" s="355"/>
      <c r="S136" s="355"/>
      <c r="T136" s="355" t="s">
        <v>47</v>
      </c>
      <c r="U136" s="355" t="s">
        <v>48</v>
      </c>
      <c r="V136" s="355" t="s">
        <v>143</v>
      </c>
      <c r="W136" s="355" t="s">
        <v>49</v>
      </c>
      <c r="X136" s="355" t="s">
        <v>50</v>
      </c>
      <c r="Y136" s="355" t="s">
        <v>52</v>
      </c>
      <c r="Z136" s="355" t="s">
        <v>104</v>
      </c>
      <c r="AA136" s="355" t="s">
        <v>66</v>
      </c>
      <c r="AB136" s="352" t="s">
        <v>51</v>
      </c>
      <c r="AC136" s="352" t="s">
        <v>110</v>
      </c>
      <c r="AD136" s="352"/>
      <c r="AE136" s="352"/>
      <c r="AF136" s="352"/>
      <c r="AG136" s="352"/>
      <c r="AH136" s="352"/>
      <c r="AI136" s="352" t="s">
        <v>107</v>
      </c>
      <c r="AJ136" s="352"/>
      <c r="AK136" s="352"/>
      <c r="AL136" s="352" t="s">
        <v>53</v>
      </c>
      <c r="AM136" s="352"/>
      <c r="AN136" s="352" t="s">
        <v>54</v>
      </c>
      <c r="AO136" s="352"/>
      <c r="AP136" s="352" t="s">
        <v>119</v>
      </c>
      <c r="AQ136" s="352"/>
      <c r="AR136" s="352"/>
      <c r="AS136" s="352"/>
      <c r="AT136" s="352"/>
      <c r="AU136" s="352"/>
      <c r="AV136" s="352"/>
      <c r="AW136" s="352"/>
      <c r="AX136" s="352"/>
      <c r="AY136" s="352"/>
      <c r="AZ136" s="352"/>
      <c r="BA136" s="352"/>
      <c r="BB136" s="353" t="s">
        <v>4</v>
      </c>
      <c r="BC136" s="353"/>
      <c r="BD136" s="353"/>
      <c r="BE136" s="353"/>
      <c r="BF136" s="353"/>
      <c r="BG136" s="353"/>
      <c r="BH136" s="353"/>
      <c r="BI136" s="353"/>
      <c r="BJ136" s="353"/>
      <c r="BK136" s="353"/>
      <c r="BL136" s="353"/>
      <c r="BM136" s="353"/>
      <c r="BN136" s="353"/>
      <c r="BO136" s="353"/>
      <c r="BP136" s="354" t="s">
        <v>55</v>
      </c>
      <c r="BQ136" s="354"/>
      <c r="BR136" s="354"/>
      <c r="BS136" s="354"/>
      <c r="BT136" s="354"/>
      <c r="BU136" s="354"/>
      <c r="BV136" s="354"/>
      <c r="BW136" s="354"/>
      <c r="BX136" s="354"/>
      <c r="BY136" s="354"/>
      <c r="BZ136" s="354"/>
      <c r="CA136" s="354"/>
      <c r="CB136" s="354"/>
      <c r="CC136" s="354"/>
      <c r="CD136" s="354"/>
      <c r="CE136" s="354"/>
    </row>
    <row r="137" spans="1:83" s="24" customFormat="1" ht="77.25" thickBot="1">
      <c r="A137" s="358"/>
      <c r="B137" s="358"/>
      <c r="C137" s="358"/>
      <c r="D137" s="358"/>
      <c r="E137" s="358"/>
      <c r="F137" s="361"/>
      <c r="G137" s="361"/>
      <c r="H137" s="358"/>
      <c r="I137" s="358"/>
      <c r="J137" s="358"/>
      <c r="K137" s="358"/>
      <c r="L137" s="335" t="s">
        <v>56</v>
      </c>
      <c r="M137" s="335" t="s">
        <v>57</v>
      </c>
      <c r="N137" s="335" t="s">
        <v>58</v>
      </c>
      <c r="O137" s="335" t="s">
        <v>59</v>
      </c>
      <c r="P137" s="335" t="s">
        <v>60</v>
      </c>
      <c r="Q137" s="335" t="s">
        <v>61</v>
      </c>
      <c r="R137" s="335" t="s">
        <v>62</v>
      </c>
      <c r="S137" s="335" t="s">
        <v>63</v>
      </c>
      <c r="T137" s="358"/>
      <c r="U137" s="358"/>
      <c r="V137" s="358"/>
      <c r="W137" s="358"/>
      <c r="X137" s="358"/>
      <c r="Y137" s="358"/>
      <c r="Z137" s="358"/>
      <c r="AA137" s="358"/>
      <c r="AB137" s="357"/>
      <c r="AC137" s="338" t="s">
        <v>24</v>
      </c>
      <c r="AD137" s="338" t="s">
        <v>108</v>
      </c>
      <c r="AE137" s="338" t="s">
        <v>109</v>
      </c>
      <c r="AF137" s="338" t="s">
        <v>64</v>
      </c>
      <c r="AG137" s="338" t="s">
        <v>65</v>
      </c>
      <c r="AH137" s="338" t="s">
        <v>66</v>
      </c>
      <c r="AI137" s="338" t="s">
        <v>67</v>
      </c>
      <c r="AJ137" s="338" t="s">
        <v>26</v>
      </c>
      <c r="AK137" s="338" t="s">
        <v>66</v>
      </c>
      <c r="AL137" s="338" t="s">
        <v>25</v>
      </c>
      <c r="AM137" s="338" t="s">
        <v>66</v>
      </c>
      <c r="AN137" s="338" t="s">
        <v>68</v>
      </c>
      <c r="AO137" s="338" t="s">
        <v>69</v>
      </c>
      <c r="AP137" s="338" t="s">
        <v>70</v>
      </c>
      <c r="AQ137" s="338" t="s">
        <v>71</v>
      </c>
      <c r="AR137" s="338" t="s">
        <v>72</v>
      </c>
      <c r="AS137" s="338" t="s">
        <v>73</v>
      </c>
      <c r="AT137" s="338" t="s">
        <v>74</v>
      </c>
      <c r="AU137" s="338" t="s">
        <v>75</v>
      </c>
      <c r="AV137" s="338" t="s">
        <v>76</v>
      </c>
      <c r="AW137" s="338" t="s">
        <v>120</v>
      </c>
      <c r="AX137" s="338" t="s">
        <v>77</v>
      </c>
      <c r="AY137" s="338" t="s">
        <v>78</v>
      </c>
      <c r="AZ137" s="338" t="s">
        <v>79</v>
      </c>
      <c r="BA137" s="338" t="s">
        <v>111</v>
      </c>
      <c r="BB137" s="102" t="s">
        <v>80</v>
      </c>
      <c r="BC137" s="102" t="s">
        <v>81</v>
      </c>
      <c r="BD137" s="102" t="s">
        <v>82</v>
      </c>
      <c r="BE137" s="102" t="s">
        <v>83</v>
      </c>
      <c r="BF137" s="102" t="s">
        <v>84</v>
      </c>
      <c r="BG137" s="102" t="s">
        <v>105</v>
      </c>
      <c r="BH137" s="102" t="s">
        <v>94</v>
      </c>
      <c r="BI137" s="102" t="s">
        <v>95</v>
      </c>
      <c r="BJ137" s="102" t="s">
        <v>16</v>
      </c>
      <c r="BK137" s="102" t="s">
        <v>17</v>
      </c>
      <c r="BL137" s="102" t="s">
        <v>18</v>
      </c>
      <c r="BM137" s="102" t="s">
        <v>85</v>
      </c>
      <c r="BN137" s="102" t="s">
        <v>19</v>
      </c>
      <c r="BO137" s="102" t="s">
        <v>20</v>
      </c>
      <c r="BP137" s="103" t="s">
        <v>21</v>
      </c>
      <c r="BQ137" s="103" t="s">
        <v>14</v>
      </c>
      <c r="BR137" s="103" t="s">
        <v>96</v>
      </c>
      <c r="BS137" s="103" t="s">
        <v>97</v>
      </c>
      <c r="BT137" s="103" t="s">
        <v>98</v>
      </c>
      <c r="BU137" s="103" t="s">
        <v>99</v>
      </c>
      <c r="BV137" s="103" t="s">
        <v>100</v>
      </c>
      <c r="BW137" s="103" t="s">
        <v>86</v>
      </c>
      <c r="BX137" s="103" t="s">
        <v>87</v>
      </c>
      <c r="BY137" s="103" t="s">
        <v>88</v>
      </c>
      <c r="BZ137" s="103" t="s">
        <v>101</v>
      </c>
      <c r="CA137" s="103" t="s">
        <v>89</v>
      </c>
      <c r="CB137" s="103" t="s">
        <v>106</v>
      </c>
      <c r="CC137" s="103" t="s">
        <v>90</v>
      </c>
      <c r="CD137" s="103" t="s">
        <v>91</v>
      </c>
      <c r="CE137" s="103" t="s">
        <v>20</v>
      </c>
    </row>
    <row r="138" spans="1:83" s="159" customFormat="1" ht="27" thickTop="1" thickBot="1">
      <c r="A138" s="318">
        <v>1</v>
      </c>
      <c r="B138" s="319" t="s">
        <v>544</v>
      </c>
      <c r="C138" s="320" t="s">
        <v>545</v>
      </c>
      <c r="D138" s="321" t="s">
        <v>237</v>
      </c>
      <c r="E138" s="390" t="s">
        <v>785</v>
      </c>
      <c r="F138" s="387">
        <v>20940500</v>
      </c>
      <c r="G138" s="323" t="s">
        <v>102</v>
      </c>
      <c r="H138" s="324">
        <v>5983</v>
      </c>
      <c r="I138" s="324"/>
      <c r="J138" s="325">
        <v>2005</v>
      </c>
      <c r="K138" s="325"/>
      <c r="L138" s="326"/>
      <c r="M138" s="326">
        <v>1</v>
      </c>
      <c r="N138" s="327" t="s">
        <v>246</v>
      </c>
      <c r="O138" s="327" t="s">
        <v>250</v>
      </c>
      <c r="P138" s="390" t="s">
        <v>546</v>
      </c>
      <c r="Q138" s="390" t="s">
        <v>547</v>
      </c>
      <c r="R138" s="390" t="s">
        <v>548</v>
      </c>
      <c r="S138" s="390" t="s">
        <v>549</v>
      </c>
      <c r="T138" s="391" t="s">
        <v>246</v>
      </c>
      <c r="U138" s="390" t="s">
        <v>550</v>
      </c>
      <c r="V138" s="390" t="s">
        <v>186</v>
      </c>
      <c r="W138" s="327" t="s">
        <v>250</v>
      </c>
      <c r="X138" s="327" t="s">
        <v>250</v>
      </c>
      <c r="Y138" s="327" t="s">
        <v>250</v>
      </c>
      <c r="Z138" s="327" t="s">
        <v>241</v>
      </c>
      <c r="AA138" s="328"/>
      <c r="AB138" s="279" t="s">
        <v>246</v>
      </c>
      <c r="AC138" s="279" t="s">
        <v>250</v>
      </c>
      <c r="AD138" s="279"/>
      <c r="AE138" s="279"/>
      <c r="AF138" s="279"/>
      <c r="AG138" s="279" t="s">
        <v>246</v>
      </c>
      <c r="AH138" s="279"/>
      <c r="AI138" s="279"/>
      <c r="AJ138" s="279"/>
      <c r="AK138" s="279"/>
      <c r="AL138" s="279"/>
      <c r="AM138" s="279"/>
      <c r="AN138" s="279"/>
      <c r="AO138" s="279" t="s">
        <v>491</v>
      </c>
      <c r="AP138" s="279"/>
      <c r="AQ138" s="279"/>
      <c r="AR138" s="279"/>
      <c r="AS138" s="279"/>
      <c r="AT138" s="279"/>
      <c r="AU138" s="279"/>
      <c r="AV138" s="279"/>
      <c r="AW138" s="279"/>
      <c r="AX138" s="279"/>
      <c r="AY138" s="279"/>
      <c r="AZ138" s="279" t="s">
        <v>250</v>
      </c>
      <c r="BA138" s="279"/>
      <c r="BB138" s="279" t="s">
        <v>250</v>
      </c>
      <c r="BC138" s="279" t="s">
        <v>250</v>
      </c>
      <c r="BD138" s="279" t="s">
        <v>250</v>
      </c>
      <c r="BE138" s="279" t="s">
        <v>250</v>
      </c>
      <c r="BF138" s="279" t="s">
        <v>250</v>
      </c>
      <c r="BG138" s="279" t="s">
        <v>246</v>
      </c>
      <c r="BH138" s="280" t="s">
        <v>552</v>
      </c>
      <c r="BI138" s="280" t="s">
        <v>551</v>
      </c>
      <c r="BJ138" s="279" t="s">
        <v>250</v>
      </c>
      <c r="BK138" s="279" t="s">
        <v>250</v>
      </c>
      <c r="BL138" s="281" t="s">
        <v>553</v>
      </c>
      <c r="BM138" s="279" t="s">
        <v>250</v>
      </c>
      <c r="BN138" s="279" t="s">
        <v>250</v>
      </c>
      <c r="BO138" s="279"/>
      <c r="BP138" s="279" t="s">
        <v>250</v>
      </c>
      <c r="BQ138" s="282" t="s">
        <v>250</v>
      </c>
      <c r="BR138" s="275" t="s">
        <v>554</v>
      </c>
      <c r="BS138" s="275"/>
      <c r="BT138" s="275" t="s">
        <v>555</v>
      </c>
      <c r="BU138" s="275"/>
      <c r="BV138" s="275"/>
      <c r="BW138" s="282" t="s">
        <v>556</v>
      </c>
      <c r="BX138" s="282" t="s">
        <v>556</v>
      </c>
      <c r="BY138" s="282" t="s">
        <v>556</v>
      </c>
      <c r="BZ138" s="277" t="s">
        <v>557</v>
      </c>
      <c r="CA138" s="282" t="s">
        <v>250</v>
      </c>
      <c r="CB138" s="282" t="s">
        <v>246</v>
      </c>
      <c r="CC138" s="282" t="s">
        <v>250</v>
      </c>
      <c r="CD138" s="282" t="s">
        <v>246</v>
      </c>
      <c r="CE138" s="282"/>
    </row>
    <row r="139" spans="1:83" s="37" customFormat="1" ht="12.75">
      <c r="A139" s="84">
        <v>2</v>
      </c>
      <c r="B139" s="82" t="s">
        <v>136</v>
      </c>
      <c r="C139" s="199"/>
      <c r="D139" s="83"/>
      <c r="E139" s="94" t="s">
        <v>808</v>
      </c>
      <c r="F139" s="380">
        <v>756897.05</v>
      </c>
      <c r="G139" s="94" t="s">
        <v>92</v>
      </c>
      <c r="H139" s="94"/>
      <c r="I139" s="94"/>
      <c r="J139" s="94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</row>
    <row r="140" spans="1:83" s="37" customFormat="1" ht="12.75">
      <c r="A140" s="31">
        <v>3</v>
      </c>
      <c r="B140" s="174" t="s">
        <v>588</v>
      </c>
      <c r="C140" s="201"/>
      <c r="D140" s="174"/>
      <c r="E140" s="339" t="s">
        <v>808</v>
      </c>
      <c r="F140" s="377">
        <v>113154</v>
      </c>
      <c r="G140" s="339" t="s">
        <v>92</v>
      </c>
      <c r="H140" s="339"/>
      <c r="I140" s="339"/>
      <c r="J140" s="339">
        <v>2004</v>
      </c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</row>
    <row r="141" spans="1:83" s="30" customFormat="1" ht="15">
      <c r="C141" s="176"/>
      <c r="E141" s="215"/>
      <c r="F141"/>
      <c r="G141"/>
      <c r="H141" s="215"/>
      <c r="I141" s="215"/>
      <c r="J141" s="215"/>
    </row>
    <row r="142" spans="1:83" s="22" customFormat="1" ht="16.5" customHeight="1">
      <c r="A142" s="56">
        <v>10</v>
      </c>
      <c r="B142" s="75" t="s">
        <v>592</v>
      </c>
      <c r="C142" s="197"/>
      <c r="D142" s="21"/>
      <c r="E142" s="35"/>
      <c r="F142"/>
      <c r="G142"/>
      <c r="H142" s="35"/>
      <c r="I142" s="35"/>
      <c r="J142" s="35"/>
      <c r="K142" s="21"/>
      <c r="L142" s="21"/>
      <c r="M142" s="21"/>
      <c r="N142" s="21"/>
      <c r="O142" s="21"/>
      <c r="P142" s="21"/>
      <c r="Q142" s="21"/>
      <c r="R142" s="21"/>
    </row>
    <row r="143" spans="1:83" s="23" customFormat="1" ht="15.75" customHeight="1">
      <c r="A143" s="355" t="s">
        <v>0</v>
      </c>
      <c r="B143" s="355" t="s">
        <v>41</v>
      </c>
      <c r="C143" s="355" t="s">
        <v>23</v>
      </c>
      <c r="D143" s="355" t="s">
        <v>93</v>
      </c>
      <c r="E143" s="355" t="s">
        <v>775</v>
      </c>
      <c r="F143" s="356" t="s">
        <v>1336</v>
      </c>
      <c r="G143" s="356" t="s">
        <v>1337</v>
      </c>
      <c r="H143" s="355" t="s">
        <v>42</v>
      </c>
      <c r="I143" s="355" t="s">
        <v>43</v>
      </c>
      <c r="J143" s="355" t="s">
        <v>44</v>
      </c>
      <c r="K143" s="355" t="s">
        <v>142</v>
      </c>
      <c r="L143" s="355" t="s">
        <v>45</v>
      </c>
      <c r="M143" s="355"/>
      <c r="N143" s="355"/>
      <c r="O143" s="355"/>
      <c r="P143" s="355" t="s">
        <v>46</v>
      </c>
      <c r="Q143" s="355"/>
      <c r="R143" s="355"/>
      <c r="S143" s="355"/>
      <c r="T143" s="355" t="s">
        <v>47</v>
      </c>
      <c r="U143" s="355" t="s">
        <v>48</v>
      </c>
      <c r="V143" s="355" t="s">
        <v>143</v>
      </c>
      <c r="W143" s="355" t="s">
        <v>49</v>
      </c>
      <c r="X143" s="355" t="s">
        <v>50</v>
      </c>
      <c r="Y143" s="355" t="s">
        <v>52</v>
      </c>
      <c r="Z143" s="355" t="s">
        <v>104</v>
      </c>
      <c r="AA143" s="355" t="s">
        <v>66</v>
      </c>
      <c r="AB143" s="352" t="s">
        <v>51</v>
      </c>
      <c r="AC143" s="352" t="s">
        <v>110</v>
      </c>
      <c r="AD143" s="352"/>
      <c r="AE143" s="352"/>
      <c r="AF143" s="352"/>
      <c r="AG143" s="352"/>
      <c r="AH143" s="352"/>
      <c r="AI143" s="352" t="s">
        <v>107</v>
      </c>
      <c r="AJ143" s="352"/>
      <c r="AK143" s="352"/>
      <c r="AL143" s="352" t="s">
        <v>53</v>
      </c>
      <c r="AM143" s="352"/>
      <c r="AN143" s="352" t="s">
        <v>54</v>
      </c>
      <c r="AO143" s="352"/>
      <c r="AP143" s="352" t="s">
        <v>119</v>
      </c>
      <c r="AQ143" s="352"/>
      <c r="AR143" s="352"/>
      <c r="AS143" s="352"/>
      <c r="AT143" s="352"/>
      <c r="AU143" s="352"/>
      <c r="AV143" s="352"/>
      <c r="AW143" s="352"/>
      <c r="AX143" s="352"/>
      <c r="AY143" s="352"/>
      <c r="AZ143" s="352"/>
      <c r="BA143" s="352"/>
      <c r="BB143" s="353" t="s">
        <v>4</v>
      </c>
      <c r="BC143" s="353"/>
      <c r="BD143" s="353"/>
      <c r="BE143" s="353"/>
      <c r="BF143" s="353"/>
      <c r="BG143" s="353"/>
      <c r="BH143" s="353"/>
      <c r="BI143" s="353"/>
      <c r="BJ143" s="353"/>
      <c r="BK143" s="353"/>
      <c r="BL143" s="353"/>
      <c r="BM143" s="353"/>
      <c r="BN143" s="353"/>
      <c r="BO143" s="353"/>
      <c r="BP143" s="354" t="s">
        <v>55</v>
      </c>
      <c r="BQ143" s="354"/>
      <c r="BR143" s="354"/>
      <c r="BS143" s="354"/>
      <c r="BT143" s="354"/>
      <c r="BU143" s="354"/>
      <c r="BV143" s="354"/>
      <c r="BW143" s="354"/>
      <c r="BX143" s="354"/>
      <c r="BY143" s="354"/>
      <c r="BZ143" s="354"/>
      <c r="CA143" s="354"/>
      <c r="CB143" s="354"/>
      <c r="CC143" s="354"/>
      <c r="CD143" s="354"/>
      <c r="CE143" s="354"/>
    </row>
    <row r="144" spans="1:83" s="24" customFormat="1" ht="77.25" thickBot="1">
      <c r="A144" s="358"/>
      <c r="B144" s="358"/>
      <c r="C144" s="358"/>
      <c r="D144" s="358"/>
      <c r="E144" s="358"/>
      <c r="F144" s="361"/>
      <c r="G144" s="361"/>
      <c r="H144" s="358"/>
      <c r="I144" s="358"/>
      <c r="J144" s="358"/>
      <c r="K144" s="358"/>
      <c r="L144" s="335" t="s">
        <v>56</v>
      </c>
      <c r="M144" s="335" t="s">
        <v>57</v>
      </c>
      <c r="N144" s="335" t="s">
        <v>58</v>
      </c>
      <c r="O144" s="335" t="s">
        <v>59</v>
      </c>
      <c r="P144" s="335" t="s">
        <v>60</v>
      </c>
      <c r="Q144" s="335" t="s">
        <v>61</v>
      </c>
      <c r="R144" s="335" t="s">
        <v>62</v>
      </c>
      <c r="S144" s="335" t="s">
        <v>63</v>
      </c>
      <c r="T144" s="358"/>
      <c r="U144" s="358"/>
      <c r="V144" s="358"/>
      <c r="W144" s="358"/>
      <c r="X144" s="358"/>
      <c r="Y144" s="358"/>
      <c r="Z144" s="358"/>
      <c r="AA144" s="358"/>
      <c r="AB144" s="357"/>
      <c r="AC144" s="338" t="s">
        <v>24</v>
      </c>
      <c r="AD144" s="338" t="s">
        <v>108</v>
      </c>
      <c r="AE144" s="338" t="s">
        <v>109</v>
      </c>
      <c r="AF144" s="338" t="s">
        <v>64</v>
      </c>
      <c r="AG144" s="338" t="s">
        <v>65</v>
      </c>
      <c r="AH144" s="338" t="s">
        <v>66</v>
      </c>
      <c r="AI144" s="338" t="s">
        <v>67</v>
      </c>
      <c r="AJ144" s="338" t="s">
        <v>26</v>
      </c>
      <c r="AK144" s="338" t="s">
        <v>66</v>
      </c>
      <c r="AL144" s="338" t="s">
        <v>25</v>
      </c>
      <c r="AM144" s="338" t="s">
        <v>66</v>
      </c>
      <c r="AN144" s="338" t="s">
        <v>68</v>
      </c>
      <c r="AO144" s="338" t="s">
        <v>69</v>
      </c>
      <c r="AP144" s="338" t="s">
        <v>70</v>
      </c>
      <c r="AQ144" s="338" t="s">
        <v>71</v>
      </c>
      <c r="AR144" s="338" t="s">
        <v>72</v>
      </c>
      <c r="AS144" s="338" t="s">
        <v>73</v>
      </c>
      <c r="AT144" s="338" t="s">
        <v>74</v>
      </c>
      <c r="AU144" s="338" t="s">
        <v>75</v>
      </c>
      <c r="AV144" s="338" t="s">
        <v>76</v>
      </c>
      <c r="AW144" s="338" t="s">
        <v>120</v>
      </c>
      <c r="AX144" s="338" t="s">
        <v>77</v>
      </c>
      <c r="AY144" s="338" t="s">
        <v>78</v>
      </c>
      <c r="AZ144" s="338" t="s">
        <v>79</v>
      </c>
      <c r="BA144" s="338" t="s">
        <v>111</v>
      </c>
      <c r="BB144" s="102" t="s">
        <v>80</v>
      </c>
      <c r="BC144" s="102" t="s">
        <v>81</v>
      </c>
      <c r="BD144" s="102" t="s">
        <v>82</v>
      </c>
      <c r="BE144" s="102" t="s">
        <v>83</v>
      </c>
      <c r="BF144" s="102" t="s">
        <v>84</v>
      </c>
      <c r="BG144" s="102" t="s">
        <v>105</v>
      </c>
      <c r="BH144" s="102" t="s">
        <v>94</v>
      </c>
      <c r="BI144" s="102" t="s">
        <v>95</v>
      </c>
      <c r="BJ144" s="102" t="s">
        <v>16</v>
      </c>
      <c r="BK144" s="102" t="s">
        <v>17</v>
      </c>
      <c r="BL144" s="102" t="s">
        <v>18</v>
      </c>
      <c r="BM144" s="102" t="s">
        <v>85</v>
      </c>
      <c r="BN144" s="102" t="s">
        <v>19</v>
      </c>
      <c r="BO144" s="102" t="s">
        <v>20</v>
      </c>
      <c r="BP144" s="103" t="s">
        <v>21</v>
      </c>
      <c r="BQ144" s="103" t="s">
        <v>14</v>
      </c>
      <c r="BR144" s="103" t="s">
        <v>96</v>
      </c>
      <c r="BS144" s="103" t="s">
        <v>97</v>
      </c>
      <c r="BT144" s="103" t="s">
        <v>98</v>
      </c>
      <c r="BU144" s="103" t="s">
        <v>99</v>
      </c>
      <c r="BV144" s="103" t="s">
        <v>100</v>
      </c>
      <c r="BW144" s="103" t="s">
        <v>86</v>
      </c>
      <c r="BX144" s="103" t="s">
        <v>87</v>
      </c>
      <c r="BY144" s="103" t="s">
        <v>88</v>
      </c>
      <c r="BZ144" s="103" t="s">
        <v>101</v>
      </c>
      <c r="CA144" s="103" t="s">
        <v>89</v>
      </c>
      <c r="CB144" s="103" t="s">
        <v>106</v>
      </c>
      <c r="CC144" s="103" t="s">
        <v>90</v>
      </c>
      <c r="CD144" s="103" t="s">
        <v>91</v>
      </c>
      <c r="CE144" s="103" t="s">
        <v>20</v>
      </c>
    </row>
    <row r="145" spans="1:83" s="159" customFormat="1" ht="27" thickTop="1" thickBot="1">
      <c r="A145" s="318">
        <v>1</v>
      </c>
      <c r="B145" s="319" t="s">
        <v>632</v>
      </c>
      <c r="C145" s="320" t="s">
        <v>1203</v>
      </c>
      <c r="D145" s="321"/>
      <c r="E145" s="390" t="s">
        <v>785</v>
      </c>
      <c r="F145" s="387">
        <v>2777950</v>
      </c>
      <c r="G145" s="323" t="s">
        <v>102</v>
      </c>
      <c r="H145" s="324">
        <v>793.7</v>
      </c>
      <c r="I145" s="324">
        <v>392.4</v>
      </c>
      <c r="J145" s="325">
        <v>1978</v>
      </c>
      <c r="K145" s="325"/>
      <c r="L145" s="326" t="s">
        <v>239</v>
      </c>
      <c r="M145" s="326" t="s">
        <v>240</v>
      </c>
      <c r="N145" s="327" t="s">
        <v>249</v>
      </c>
      <c r="O145" s="327" t="s">
        <v>241</v>
      </c>
      <c r="P145" s="390" t="s">
        <v>633</v>
      </c>
      <c r="Q145" s="390" t="s">
        <v>634</v>
      </c>
      <c r="R145" s="390" t="s">
        <v>638</v>
      </c>
      <c r="S145" s="390" t="s">
        <v>635</v>
      </c>
      <c r="T145" s="391" t="s">
        <v>249</v>
      </c>
      <c r="U145" s="390" t="s">
        <v>636</v>
      </c>
      <c r="V145" s="390" t="s">
        <v>637</v>
      </c>
      <c r="W145" s="327" t="s">
        <v>241</v>
      </c>
      <c r="X145" s="327" t="s">
        <v>241</v>
      </c>
      <c r="Y145" s="327" t="s">
        <v>250</v>
      </c>
      <c r="Z145" s="327" t="s">
        <v>241</v>
      </c>
      <c r="AA145" s="328"/>
      <c r="AB145" s="279" t="s">
        <v>246</v>
      </c>
      <c r="AC145" s="279" t="s">
        <v>241</v>
      </c>
      <c r="AD145" s="279" t="s">
        <v>639</v>
      </c>
      <c r="AE145" s="279"/>
      <c r="AF145" s="279"/>
      <c r="AG145" s="279" t="s">
        <v>246</v>
      </c>
      <c r="AH145" s="279"/>
      <c r="AI145" s="279" t="s">
        <v>246</v>
      </c>
      <c r="AJ145" s="279"/>
      <c r="AK145" s="279" t="s">
        <v>640</v>
      </c>
      <c r="AL145" s="279"/>
      <c r="AM145" s="279"/>
      <c r="AN145" s="279"/>
      <c r="AO145" s="279"/>
      <c r="AP145" s="279"/>
      <c r="AQ145" s="279"/>
      <c r="AR145" s="279"/>
      <c r="AS145" s="279" t="s">
        <v>250</v>
      </c>
      <c r="AT145" s="279"/>
      <c r="AU145" s="279"/>
      <c r="AV145" s="279"/>
      <c r="AW145" s="279"/>
      <c r="AX145" s="279"/>
      <c r="AY145" s="279"/>
      <c r="AZ145" s="279"/>
      <c r="BA145" s="279"/>
      <c r="BB145" s="279" t="s">
        <v>241</v>
      </c>
      <c r="BC145" s="279" t="s">
        <v>250</v>
      </c>
      <c r="BD145" s="279" t="s">
        <v>241</v>
      </c>
      <c r="BE145" s="279"/>
      <c r="BF145" s="279" t="s">
        <v>241</v>
      </c>
      <c r="BG145" s="279" t="s">
        <v>246</v>
      </c>
      <c r="BH145" s="280" t="s">
        <v>246</v>
      </c>
      <c r="BI145" s="280" t="s">
        <v>246</v>
      </c>
      <c r="BJ145" s="279" t="s">
        <v>249</v>
      </c>
      <c r="BK145" s="279" t="s">
        <v>249</v>
      </c>
      <c r="BL145" s="281" t="s">
        <v>249</v>
      </c>
      <c r="BM145" s="279" t="s">
        <v>241</v>
      </c>
      <c r="BN145" s="279" t="s">
        <v>249</v>
      </c>
      <c r="BO145" s="279"/>
      <c r="BP145" s="279" t="s">
        <v>241</v>
      </c>
      <c r="BQ145" s="282" t="s">
        <v>250</v>
      </c>
      <c r="BR145" s="275" t="s">
        <v>641</v>
      </c>
      <c r="BS145" s="275"/>
      <c r="BT145" s="275" t="s">
        <v>240</v>
      </c>
      <c r="BU145" s="275"/>
      <c r="BV145" s="275"/>
      <c r="BW145" s="282" t="s">
        <v>494</v>
      </c>
      <c r="BX145" s="282" t="s">
        <v>249</v>
      </c>
      <c r="BY145" s="282" t="s">
        <v>249</v>
      </c>
      <c r="BZ145" s="277" t="s">
        <v>436</v>
      </c>
      <c r="CA145" s="282" t="s">
        <v>241</v>
      </c>
      <c r="CB145" s="282" t="s">
        <v>642</v>
      </c>
      <c r="CC145" s="282" t="s">
        <v>241</v>
      </c>
      <c r="CD145" s="282" t="s">
        <v>249</v>
      </c>
      <c r="CE145" s="282"/>
    </row>
    <row r="146" spans="1:83" s="159" customFormat="1" ht="12.75">
      <c r="A146" s="84">
        <v>2</v>
      </c>
      <c r="B146" s="273" t="s">
        <v>1316</v>
      </c>
      <c r="C146" s="274" t="s">
        <v>1203</v>
      </c>
      <c r="D146" s="275"/>
      <c r="E146" s="275" t="s">
        <v>807</v>
      </c>
      <c r="F146" s="386">
        <v>47930</v>
      </c>
      <c r="G146" s="94" t="s">
        <v>92</v>
      </c>
      <c r="H146" s="276"/>
      <c r="I146" s="276"/>
      <c r="J146" s="277">
        <v>2014</v>
      </c>
      <c r="K146" s="277"/>
      <c r="L146" s="278"/>
      <c r="M146" s="278"/>
      <c r="N146" s="279"/>
      <c r="O146" s="279"/>
      <c r="P146" s="275"/>
      <c r="Q146" s="275"/>
      <c r="R146" s="275"/>
      <c r="S146" s="275"/>
      <c r="T146" s="279"/>
      <c r="U146" s="275"/>
      <c r="V146" s="275"/>
      <c r="W146" s="279"/>
      <c r="X146" s="279"/>
      <c r="Y146" s="279"/>
      <c r="Z146" s="279"/>
      <c r="AA146" s="282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9"/>
      <c r="AS146" s="79"/>
      <c r="AT146" s="79"/>
      <c r="AU146" s="79"/>
      <c r="AV146" s="79"/>
      <c r="AW146" s="79"/>
      <c r="AX146" s="79"/>
      <c r="AY146" s="79"/>
      <c r="AZ146" s="79"/>
      <c r="BA146" s="79"/>
      <c r="BB146" s="79"/>
      <c r="BC146" s="79"/>
      <c r="BD146" s="79"/>
      <c r="BE146" s="79"/>
      <c r="BF146" s="79"/>
      <c r="BG146" s="79"/>
      <c r="BH146" s="85"/>
      <c r="BI146" s="85"/>
      <c r="BJ146" s="79"/>
      <c r="BK146" s="79"/>
      <c r="BL146" s="79"/>
      <c r="BM146" s="79"/>
      <c r="BN146" s="79"/>
      <c r="BO146" s="79"/>
      <c r="BP146" s="79"/>
      <c r="BQ146" s="86"/>
      <c r="BR146" s="85"/>
      <c r="BS146" s="85"/>
      <c r="BT146" s="85"/>
      <c r="BU146" s="85"/>
      <c r="BV146" s="85"/>
      <c r="BW146" s="86"/>
      <c r="BX146" s="86"/>
      <c r="BY146" s="86"/>
      <c r="BZ146" s="87"/>
      <c r="CA146" s="86"/>
      <c r="CB146" s="86"/>
      <c r="CC146" s="86"/>
      <c r="CD146" s="86"/>
      <c r="CE146" s="86"/>
    </row>
    <row r="147" spans="1:83" s="158" customFormat="1" ht="13.5" thickBot="1">
      <c r="A147" s="294">
        <v>3</v>
      </c>
      <c r="B147" s="296" t="s">
        <v>695</v>
      </c>
      <c r="C147" s="296" t="s">
        <v>1203</v>
      </c>
      <c r="D147" s="308"/>
      <c r="E147" s="297" t="s">
        <v>807</v>
      </c>
      <c r="F147" s="385">
        <v>75068</v>
      </c>
      <c r="G147" s="340" t="s">
        <v>92</v>
      </c>
      <c r="H147" s="310"/>
      <c r="I147" s="310"/>
      <c r="J147" s="311">
        <v>2014</v>
      </c>
      <c r="K147" s="311"/>
      <c r="L147" s="312"/>
      <c r="M147" s="312"/>
      <c r="N147" s="313"/>
      <c r="O147" s="313"/>
      <c r="P147" s="308"/>
      <c r="Q147" s="308"/>
      <c r="R147" s="308"/>
      <c r="S147" s="308"/>
      <c r="T147" s="313"/>
      <c r="U147" s="308"/>
      <c r="V147" s="308"/>
      <c r="W147" s="313"/>
      <c r="X147" s="313"/>
      <c r="Y147" s="313"/>
      <c r="Z147" s="313"/>
      <c r="AA147" s="314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3"/>
      <c r="BI147" s="33"/>
      <c r="BJ147" s="35"/>
      <c r="BK147" s="35"/>
      <c r="BL147" s="35"/>
      <c r="BM147" s="35"/>
      <c r="BN147" s="35"/>
      <c r="BO147" s="35"/>
      <c r="BP147" s="35"/>
      <c r="BQ147" s="36"/>
      <c r="BR147" s="33"/>
      <c r="BS147" s="33"/>
      <c r="BT147" s="33"/>
      <c r="BU147" s="33"/>
      <c r="BV147" s="33"/>
      <c r="BW147" s="36"/>
      <c r="BX147" s="36"/>
      <c r="BY147" s="36"/>
      <c r="BZ147" s="34"/>
      <c r="CA147" s="36"/>
      <c r="CB147" s="36"/>
      <c r="CC147" s="36"/>
      <c r="CD147" s="36"/>
      <c r="CE147" s="36"/>
    </row>
    <row r="148" spans="1:83" s="37" customFormat="1" ht="12.75">
      <c r="A148" s="84">
        <v>4</v>
      </c>
      <c r="B148" s="82" t="s">
        <v>136</v>
      </c>
      <c r="C148" s="199"/>
      <c r="D148" s="83"/>
      <c r="E148" s="94" t="s">
        <v>808</v>
      </c>
      <c r="F148" s="380">
        <v>239733.06</v>
      </c>
      <c r="G148" s="94" t="s">
        <v>92</v>
      </c>
      <c r="H148" s="94"/>
      <c r="I148" s="94"/>
      <c r="J148" s="94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</row>
    <row r="149" spans="1:83" s="37" customFormat="1" ht="12.75">
      <c r="A149" s="31">
        <v>5</v>
      </c>
      <c r="B149" s="7" t="s">
        <v>129</v>
      </c>
      <c r="C149" s="198"/>
      <c r="D149" s="174"/>
      <c r="E149" s="339" t="s">
        <v>808</v>
      </c>
      <c r="F149" s="377">
        <v>25067</v>
      </c>
      <c r="G149" s="339" t="s">
        <v>92</v>
      </c>
      <c r="H149" s="339"/>
      <c r="I149" s="339"/>
      <c r="J149" s="339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</row>
    <row r="150" spans="1:83" s="37" customFormat="1" ht="15">
      <c r="A150" s="123"/>
      <c r="B150" s="21"/>
      <c r="C150" s="200"/>
      <c r="D150" s="6"/>
      <c r="E150" s="124"/>
      <c r="F150"/>
      <c r="G150"/>
      <c r="H150" s="124"/>
      <c r="I150" s="124"/>
      <c r="J150" s="124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</row>
    <row r="151" spans="1:83" s="22" customFormat="1" ht="16.5" customHeight="1">
      <c r="A151" s="56">
        <v>11</v>
      </c>
      <c r="B151" s="75" t="s">
        <v>171</v>
      </c>
      <c r="C151" s="197"/>
      <c r="D151" s="21"/>
      <c r="E151" s="35"/>
      <c r="F151"/>
      <c r="G151"/>
      <c r="H151" s="35"/>
      <c r="I151" s="35"/>
      <c r="J151" s="35"/>
      <c r="K151" s="21"/>
      <c r="L151" s="21"/>
      <c r="M151" s="21"/>
      <c r="N151" s="21"/>
      <c r="O151" s="21"/>
      <c r="P151" s="21"/>
      <c r="Q151" s="21"/>
      <c r="R151" s="21"/>
    </row>
    <row r="152" spans="1:83" s="23" customFormat="1" ht="15.75" customHeight="1">
      <c r="A152" s="355" t="s">
        <v>0</v>
      </c>
      <c r="B152" s="355" t="s">
        <v>41</v>
      </c>
      <c r="C152" s="355" t="s">
        <v>23</v>
      </c>
      <c r="D152" s="355" t="s">
        <v>93</v>
      </c>
      <c r="E152" s="355" t="s">
        <v>775</v>
      </c>
      <c r="F152" s="356" t="s">
        <v>1336</v>
      </c>
      <c r="G152" s="356" t="s">
        <v>1337</v>
      </c>
      <c r="H152" s="355" t="s">
        <v>42</v>
      </c>
      <c r="I152" s="355" t="s">
        <v>43</v>
      </c>
      <c r="J152" s="355" t="s">
        <v>44</v>
      </c>
      <c r="K152" s="355" t="s">
        <v>142</v>
      </c>
      <c r="L152" s="355" t="s">
        <v>45</v>
      </c>
      <c r="M152" s="355"/>
      <c r="N152" s="355"/>
      <c r="O152" s="355"/>
      <c r="P152" s="355" t="s">
        <v>46</v>
      </c>
      <c r="Q152" s="355"/>
      <c r="R152" s="355"/>
      <c r="S152" s="355"/>
      <c r="T152" s="355" t="s">
        <v>47</v>
      </c>
      <c r="U152" s="355" t="s">
        <v>48</v>
      </c>
      <c r="V152" s="355" t="s">
        <v>143</v>
      </c>
      <c r="W152" s="355" t="s">
        <v>49</v>
      </c>
      <c r="X152" s="355" t="s">
        <v>50</v>
      </c>
      <c r="Y152" s="355" t="s">
        <v>52</v>
      </c>
      <c r="Z152" s="355" t="s">
        <v>104</v>
      </c>
      <c r="AA152" s="355" t="s">
        <v>66</v>
      </c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</row>
    <row r="153" spans="1:83" s="24" customFormat="1" ht="64.5" thickBot="1">
      <c r="A153" s="358"/>
      <c r="B153" s="358"/>
      <c r="C153" s="358"/>
      <c r="D153" s="358"/>
      <c r="E153" s="358"/>
      <c r="F153" s="361"/>
      <c r="G153" s="361"/>
      <c r="H153" s="358"/>
      <c r="I153" s="358"/>
      <c r="J153" s="358"/>
      <c r="K153" s="358"/>
      <c r="L153" s="137" t="s">
        <v>56</v>
      </c>
      <c r="M153" s="137" t="s">
        <v>57</v>
      </c>
      <c r="N153" s="137" t="s">
        <v>58</v>
      </c>
      <c r="O153" s="137" t="s">
        <v>59</v>
      </c>
      <c r="P153" s="137" t="s">
        <v>60</v>
      </c>
      <c r="Q153" s="137" t="s">
        <v>61</v>
      </c>
      <c r="R153" s="137" t="s">
        <v>62</v>
      </c>
      <c r="S153" s="137" t="s">
        <v>63</v>
      </c>
      <c r="T153" s="358"/>
      <c r="U153" s="358"/>
      <c r="V153" s="358"/>
      <c r="W153" s="358"/>
      <c r="X153" s="358"/>
      <c r="Y153" s="358"/>
      <c r="Z153" s="358"/>
      <c r="AA153" s="358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</row>
    <row r="154" spans="1:83" s="159" customFormat="1" ht="15.75" thickTop="1">
      <c r="A154" s="31">
        <v>1</v>
      </c>
      <c r="B154" s="236" t="s">
        <v>1202</v>
      </c>
      <c r="C154" s="28"/>
      <c r="D154" s="177"/>
      <c r="E154" s="177"/>
      <c r="F154" s="235"/>
      <c r="G154" s="339"/>
      <c r="H154" s="336"/>
      <c r="I154" s="336"/>
      <c r="J154" s="32"/>
      <c r="K154" s="32"/>
      <c r="L154" s="152"/>
      <c r="M154" s="152"/>
      <c r="N154" s="4"/>
      <c r="O154" s="4"/>
      <c r="P154" s="175"/>
      <c r="Q154" s="175"/>
      <c r="R154" s="175"/>
      <c r="S154" s="175"/>
      <c r="T154" s="16"/>
      <c r="U154" s="175"/>
      <c r="V154" s="175"/>
      <c r="W154" s="4"/>
      <c r="X154" s="4"/>
      <c r="Y154" s="4"/>
      <c r="Z154" s="4"/>
      <c r="AA154" s="52"/>
      <c r="AB154" s="217"/>
      <c r="AC154" s="217"/>
      <c r="AD154" s="217"/>
      <c r="AE154" s="217"/>
      <c r="AF154" s="217"/>
      <c r="AG154" s="217"/>
      <c r="AH154" s="217"/>
      <c r="AI154" s="217"/>
      <c r="AJ154" s="217"/>
      <c r="AK154" s="217"/>
      <c r="AL154" s="217"/>
      <c r="AM154" s="217"/>
      <c r="AN154" s="217"/>
      <c r="AO154" s="217"/>
      <c r="AP154" s="217"/>
      <c r="AQ154" s="217"/>
      <c r="AR154" s="217"/>
      <c r="AS154" s="217"/>
      <c r="AT154" s="217"/>
      <c r="AU154" s="217"/>
      <c r="AV154" s="217"/>
      <c r="AW154" s="217"/>
      <c r="AX154" s="217"/>
      <c r="AY154" s="217"/>
      <c r="AZ154" s="217"/>
      <c r="BA154" s="217"/>
      <c r="BB154" s="217"/>
      <c r="BC154" s="217"/>
      <c r="BD154" s="217"/>
      <c r="BE154" s="217"/>
      <c r="BF154" s="217"/>
      <c r="BG154" s="217"/>
      <c r="BH154" s="217"/>
      <c r="BI154" s="217"/>
      <c r="BJ154" s="217"/>
      <c r="BK154" s="217"/>
      <c r="BL154" s="217"/>
      <c r="BM154" s="217"/>
      <c r="BN154" s="217"/>
      <c r="BO154" s="217"/>
      <c r="BP154" s="217"/>
      <c r="BQ154" s="217"/>
      <c r="BR154" s="217"/>
      <c r="BS154" s="217"/>
      <c r="BT154" s="217"/>
      <c r="BU154" s="217"/>
      <c r="BV154" s="217"/>
      <c r="BW154" s="217"/>
      <c r="BX154" s="217"/>
      <c r="BY154" s="217"/>
      <c r="BZ154" s="217"/>
      <c r="CA154" s="217"/>
      <c r="CB154" s="217"/>
      <c r="CC154" s="217"/>
      <c r="CD154" s="217"/>
      <c r="CE154" s="217"/>
    </row>
    <row r="155" spans="1:83" s="37" customFormat="1" ht="12.75">
      <c r="A155" s="31">
        <v>2</v>
      </c>
      <c r="B155" s="7" t="s">
        <v>136</v>
      </c>
      <c r="C155" s="198"/>
      <c r="D155" s="174"/>
      <c r="E155" s="339" t="s">
        <v>808</v>
      </c>
      <c r="F155" s="377">
        <v>334902.8</v>
      </c>
      <c r="G155" s="339" t="s">
        <v>92</v>
      </c>
      <c r="H155" s="339"/>
      <c r="I155" s="339"/>
      <c r="J155" s="339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</row>
    <row r="156" spans="1:83" s="37" customFormat="1" ht="12.75">
      <c r="A156" s="31">
        <v>3</v>
      </c>
      <c r="B156" s="7" t="s">
        <v>757</v>
      </c>
      <c r="C156" s="198"/>
      <c r="D156" s="174"/>
      <c r="E156" s="339" t="s">
        <v>808</v>
      </c>
      <c r="F156" s="377">
        <v>2732</v>
      </c>
      <c r="G156" s="339" t="s">
        <v>92</v>
      </c>
      <c r="H156" s="339"/>
      <c r="I156" s="339"/>
      <c r="J156" s="339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</row>
    <row r="157" spans="1:83" s="37" customFormat="1" ht="15">
      <c r="A157" s="123"/>
      <c r="B157" s="21"/>
      <c r="C157" s="200"/>
      <c r="D157" s="6"/>
      <c r="E157" s="124"/>
      <c r="F157"/>
      <c r="G157"/>
      <c r="H157" s="124"/>
      <c r="I157" s="124"/>
      <c r="J157" s="124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</row>
    <row r="158" spans="1:83" s="22" customFormat="1" ht="16.5" customHeight="1">
      <c r="A158" s="56">
        <v>12</v>
      </c>
      <c r="B158" s="75" t="s">
        <v>172</v>
      </c>
      <c r="C158" s="197"/>
      <c r="D158" s="21"/>
      <c r="E158" s="35"/>
      <c r="F158"/>
      <c r="G158"/>
      <c r="H158" s="35"/>
      <c r="I158" s="35"/>
      <c r="J158" s="35"/>
      <c r="K158" s="21"/>
      <c r="L158" s="21"/>
      <c r="M158" s="21"/>
      <c r="N158" s="21"/>
      <c r="O158" s="21"/>
      <c r="P158" s="21"/>
      <c r="Q158" s="21"/>
      <c r="R158" s="21"/>
    </row>
    <row r="159" spans="1:83" s="23" customFormat="1" ht="15.75" customHeight="1">
      <c r="A159" s="355" t="s">
        <v>0</v>
      </c>
      <c r="B159" s="355" t="s">
        <v>41</v>
      </c>
      <c r="C159" s="355" t="s">
        <v>23</v>
      </c>
      <c r="D159" s="355" t="s">
        <v>93</v>
      </c>
      <c r="E159" s="355" t="s">
        <v>775</v>
      </c>
      <c r="F159" s="356" t="s">
        <v>1336</v>
      </c>
      <c r="G159" s="356" t="s">
        <v>1337</v>
      </c>
      <c r="H159" s="355" t="s">
        <v>42</v>
      </c>
      <c r="I159" s="355" t="s">
        <v>43</v>
      </c>
      <c r="J159" s="355" t="s">
        <v>44</v>
      </c>
      <c r="K159" s="355" t="s">
        <v>142</v>
      </c>
      <c r="L159" s="355" t="s">
        <v>45</v>
      </c>
      <c r="M159" s="355"/>
      <c r="N159" s="355"/>
      <c r="O159" s="355"/>
      <c r="P159" s="355" t="s">
        <v>46</v>
      </c>
      <c r="Q159" s="355"/>
      <c r="R159" s="355"/>
      <c r="S159" s="355"/>
      <c r="T159" s="355" t="s">
        <v>47</v>
      </c>
      <c r="U159" s="355" t="s">
        <v>48</v>
      </c>
      <c r="V159" s="355" t="s">
        <v>143</v>
      </c>
      <c r="W159" s="355" t="s">
        <v>49</v>
      </c>
      <c r="X159" s="355" t="s">
        <v>50</v>
      </c>
      <c r="Y159" s="355" t="s">
        <v>52</v>
      </c>
      <c r="Z159" s="355" t="s">
        <v>104</v>
      </c>
      <c r="AA159" s="355" t="s">
        <v>66</v>
      </c>
      <c r="AB159" s="352" t="s">
        <v>51</v>
      </c>
      <c r="AC159" s="352" t="s">
        <v>110</v>
      </c>
      <c r="AD159" s="352"/>
      <c r="AE159" s="352"/>
      <c r="AF159" s="352"/>
      <c r="AG159" s="352"/>
      <c r="AH159" s="352"/>
      <c r="AI159" s="352" t="s">
        <v>107</v>
      </c>
      <c r="AJ159" s="352"/>
      <c r="AK159" s="352"/>
      <c r="AL159" s="352" t="s">
        <v>53</v>
      </c>
      <c r="AM159" s="352"/>
      <c r="AN159" s="352" t="s">
        <v>54</v>
      </c>
      <c r="AO159" s="352"/>
      <c r="AP159" s="352" t="s">
        <v>119</v>
      </c>
      <c r="AQ159" s="352"/>
      <c r="AR159" s="352"/>
      <c r="AS159" s="352"/>
      <c r="AT159" s="352"/>
      <c r="AU159" s="352"/>
      <c r="AV159" s="352"/>
      <c r="AW159" s="352"/>
      <c r="AX159" s="352"/>
      <c r="AY159" s="352"/>
      <c r="AZ159" s="352"/>
      <c r="BA159" s="352"/>
      <c r="BB159" s="353" t="s">
        <v>4</v>
      </c>
      <c r="BC159" s="353"/>
      <c r="BD159" s="353"/>
      <c r="BE159" s="353"/>
      <c r="BF159" s="353"/>
      <c r="BG159" s="353"/>
      <c r="BH159" s="353"/>
      <c r="BI159" s="353"/>
      <c r="BJ159" s="353"/>
      <c r="BK159" s="353"/>
      <c r="BL159" s="353"/>
      <c r="BM159" s="353"/>
      <c r="BN159" s="353"/>
      <c r="BO159" s="353"/>
      <c r="BP159" s="354" t="s">
        <v>55</v>
      </c>
      <c r="BQ159" s="354"/>
      <c r="BR159" s="354"/>
      <c r="BS159" s="354"/>
      <c r="BT159" s="354"/>
      <c r="BU159" s="354"/>
      <c r="BV159" s="354"/>
      <c r="BW159" s="354"/>
      <c r="BX159" s="354"/>
      <c r="BY159" s="354"/>
      <c r="BZ159" s="354"/>
      <c r="CA159" s="354"/>
      <c r="CB159" s="354"/>
      <c r="CC159" s="354"/>
      <c r="CD159" s="354"/>
      <c r="CE159" s="354"/>
    </row>
    <row r="160" spans="1:83" s="24" customFormat="1" ht="77.25" thickBot="1">
      <c r="A160" s="358"/>
      <c r="B160" s="358"/>
      <c r="C160" s="358"/>
      <c r="D160" s="358"/>
      <c r="E160" s="358"/>
      <c r="F160" s="361"/>
      <c r="G160" s="361"/>
      <c r="H160" s="358"/>
      <c r="I160" s="358"/>
      <c r="J160" s="358"/>
      <c r="K160" s="358"/>
      <c r="L160" s="335" t="s">
        <v>56</v>
      </c>
      <c r="M160" s="335" t="s">
        <v>57</v>
      </c>
      <c r="N160" s="335" t="s">
        <v>58</v>
      </c>
      <c r="O160" s="335" t="s">
        <v>59</v>
      </c>
      <c r="P160" s="335" t="s">
        <v>60</v>
      </c>
      <c r="Q160" s="335" t="s">
        <v>61</v>
      </c>
      <c r="R160" s="335" t="s">
        <v>62</v>
      </c>
      <c r="S160" s="335" t="s">
        <v>63</v>
      </c>
      <c r="T160" s="358"/>
      <c r="U160" s="358"/>
      <c r="V160" s="358"/>
      <c r="W160" s="358"/>
      <c r="X160" s="358"/>
      <c r="Y160" s="358"/>
      <c r="Z160" s="358"/>
      <c r="AA160" s="358"/>
      <c r="AB160" s="357"/>
      <c r="AC160" s="338" t="s">
        <v>24</v>
      </c>
      <c r="AD160" s="338" t="s">
        <v>108</v>
      </c>
      <c r="AE160" s="338" t="s">
        <v>109</v>
      </c>
      <c r="AF160" s="338" t="s">
        <v>64</v>
      </c>
      <c r="AG160" s="338" t="s">
        <v>65</v>
      </c>
      <c r="AH160" s="338" t="s">
        <v>66</v>
      </c>
      <c r="AI160" s="338" t="s">
        <v>67</v>
      </c>
      <c r="AJ160" s="338" t="s">
        <v>26</v>
      </c>
      <c r="AK160" s="338" t="s">
        <v>66</v>
      </c>
      <c r="AL160" s="338" t="s">
        <v>25</v>
      </c>
      <c r="AM160" s="338" t="s">
        <v>66</v>
      </c>
      <c r="AN160" s="338" t="s">
        <v>68</v>
      </c>
      <c r="AO160" s="338" t="s">
        <v>69</v>
      </c>
      <c r="AP160" s="338" t="s">
        <v>70</v>
      </c>
      <c r="AQ160" s="338" t="s">
        <v>71</v>
      </c>
      <c r="AR160" s="338" t="s">
        <v>72</v>
      </c>
      <c r="AS160" s="338" t="s">
        <v>73</v>
      </c>
      <c r="AT160" s="338" t="s">
        <v>74</v>
      </c>
      <c r="AU160" s="338" t="s">
        <v>75</v>
      </c>
      <c r="AV160" s="338" t="s">
        <v>76</v>
      </c>
      <c r="AW160" s="338" t="s">
        <v>120</v>
      </c>
      <c r="AX160" s="338" t="s">
        <v>77</v>
      </c>
      <c r="AY160" s="338" t="s">
        <v>78</v>
      </c>
      <c r="AZ160" s="338" t="s">
        <v>79</v>
      </c>
      <c r="BA160" s="338" t="s">
        <v>111</v>
      </c>
      <c r="BB160" s="102" t="s">
        <v>80</v>
      </c>
      <c r="BC160" s="102" t="s">
        <v>81</v>
      </c>
      <c r="BD160" s="102" t="s">
        <v>82</v>
      </c>
      <c r="BE160" s="102" t="s">
        <v>83</v>
      </c>
      <c r="BF160" s="102" t="s">
        <v>84</v>
      </c>
      <c r="BG160" s="102" t="s">
        <v>105</v>
      </c>
      <c r="BH160" s="102" t="s">
        <v>94</v>
      </c>
      <c r="BI160" s="102" t="s">
        <v>95</v>
      </c>
      <c r="BJ160" s="102" t="s">
        <v>16</v>
      </c>
      <c r="BK160" s="102" t="s">
        <v>17</v>
      </c>
      <c r="BL160" s="102" t="s">
        <v>18</v>
      </c>
      <c r="BM160" s="102" t="s">
        <v>85</v>
      </c>
      <c r="BN160" s="102" t="s">
        <v>19</v>
      </c>
      <c r="BO160" s="102" t="s">
        <v>20</v>
      </c>
      <c r="BP160" s="103" t="s">
        <v>21</v>
      </c>
      <c r="BQ160" s="103" t="s">
        <v>14</v>
      </c>
      <c r="BR160" s="103" t="s">
        <v>96</v>
      </c>
      <c r="BS160" s="103" t="s">
        <v>97</v>
      </c>
      <c r="BT160" s="103" t="s">
        <v>98</v>
      </c>
      <c r="BU160" s="103" t="s">
        <v>99</v>
      </c>
      <c r="BV160" s="103" t="s">
        <v>100</v>
      </c>
      <c r="BW160" s="103" t="s">
        <v>86</v>
      </c>
      <c r="BX160" s="103" t="s">
        <v>87</v>
      </c>
      <c r="BY160" s="103" t="s">
        <v>88</v>
      </c>
      <c r="BZ160" s="103" t="s">
        <v>101</v>
      </c>
      <c r="CA160" s="103" t="s">
        <v>89</v>
      </c>
      <c r="CB160" s="103" t="s">
        <v>106</v>
      </c>
      <c r="CC160" s="103" t="s">
        <v>90</v>
      </c>
      <c r="CD160" s="103" t="s">
        <v>91</v>
      </c>
      <c r="CE160" s="103" t="s">
        <v>20</v>
      </c>
    </row>
    <row r="161" spans="1:83" s="159" customFormat="1" ht="39.75" thickTop="1" thickBot="1">
      <c r="A161" s="318">
        <v>1</v>
      </c>
      <c r="B161" s="319" t="s">
        <v>598</v>
      </c>
      <c r="C161" s="320" t="s">
        <v>697</v>
      </c>
      <c r="D161" s="321" t="s">
        <v>237</v>
      </c>
      <c r="E161" s="390" t="s">
        <v>785</v>
      </c>
      <c r="F161" s="387">
        <v>2775500</v>
      </c>
      <c r="G161" s="323" t="s">
        <v>102</v>
      </c>
      <c r="H161" s="324">
        <v>793</v>
      </c>
      <c r="I161" s="324">
        <v>430</v>
      </c>
      <c r="J161" s="325">
        <v>1890</v>
      </c>
      <c r="K161" s="325" t="s">
        <v>413</v>
      </c>
      <c r="L161" s="326" t="s">
        <v>482</v>
      </c>
      <c r="M161" s="326" t="s">
        <v>240</v>
      </c>
      <c r="N161" s="327" t="s">
        <v>241</v>
      </c>
      <c r="O161" s="327" t="s">
        <v>250</v>
      </c>
      <c r="P161" s="390" t="s">
        <v>698</v>
      </c>
      <c r="Q161" s="390" t="s">
        <v>699</v>
      </c>
      <c r="R161" s="390" t="s">
        <v>700</v>
      </c>
      <c r="S161" s="390" t="s">
        <v>701</v>
      </c>
      <c r="T161" s="391" t="s">
        <v>246</v>
      </c>
      <c r="U161" s="390" t="s">
        <v>487</v>
      </c>
      <c r="V161" s="390" t="s">
        <v>186</v>
      </c>
      <c r="W161" s="327" t="s">
        <v>249</v>
      </c>
      <c r="X161" s="327" t="s">
        <v>250</v>
      </c>
      <c r="Y161" s="327" t="s">
        <v>241</v>
      </c>
      <c r="Z161" s="327" t="s">
        <v>241</v>
      </c>
      <c r="AA161" s="328"/>
      <c r="AB161" s="279" t="s">
        <v>241</v>
      </c>
      <c r="AC161" s="279" t="s">
        <v>241</v>
      </c>
      <c r="AD161" s="279"/>
      <c r="AE161" s="279"/>
      <c r="AF161" s="279"/>
      <c r="AG161" s="279" t="s">
        <v>246</v>
      </c>
      <c r="AH161" s="279"/>
      <c r="AI161" s="279" t="s">
        <v>249</v>
      </c>
      <c r="AJ161" s="279"/>
      <c r="AK161" s="279"/>
      <c r="AL161" s="279"/>
      <c r="AM161" s="279"/>
      <c r="AN161" s="279" t="s">
        <v>251</v>
      </c>
      <c r="AO161" s="279" t="s">
        <v>252</v>
      </c>
      <c r="AP161" s="279" t="s">
        <v>186</v>
      </c>
      <c r="AQ161" s="279" t="s">
        <v>186</v>
      </c>
      <c r="AR161" s="279" t="s">
        <v>186</v>
      </c>
      <c r="AS161" s="279" t="s">
        <v>186</v>
      </c>
      <c r="AT161" s="279" t="s">
        <v>186</v>
      </c>
      <c r="AU161" s="279" t="s">
        <v>186</v>
      </c>
      <c r="AV161" s="279" t="s">
        <v>186</v>
      </c>
      <c r="AW161" s="279" t="s">
        <v>186</v>
      </c>
      <c r="AX161" s="279" t="s">
        <v>186</v>
      </c>
      <c r="AY161" s="279" t="s">
        <v>702</v>
      </c>
      <c r="AZ161" s="279" t="s">
        <v>349</v>
      </c>
      <c r="BA161" s="279"/>
      <c r="BB161" s="279" t="s">
        <v>250</v>
      </c>
      <c r="BC161" s="279" t="s">
        <v>241</v>
      </c>
      <c r="BD161" s="279" t="s">
        <v>250</v>
      </c>
      <c r="BE161" s="279" t="s">
        <v>246</v>
      </c>
      <c r="BF161" s="279" t="s">
        <v>249</v>
      </c>
      <c r="BG161" s="279" t="s">
        <v>703</v>
      </c>
      <c r="BH161" s="275" t="s">
        <v>246</v>
      </c>
      <c r="BI161" s="275" t="s">
        <v>246</v>
      </c>
      <c r="BJ161" s="279" t="s">
        <v>249</v>
      </c>
      <c r="BK161" s="279" t="s">
        <v>246</v>
      </c>
      <c r="BL161" s="281" t="s">
        <v>496</v>
      </c>
      <c r="BM161" s="279" t="s">
        <v>250</v>
      </c>
      <c r="BN161" s="281" t="s">
        <v>704</v>
      </c>
      <c r="BO161" s="279"/>
      <c r="BP161" s="279" t="s">
        <v>241</v>
      </c>
      <c r="BQ161" s="282" t="s">
        <v>241</v>
      </c>
      <c r="BR161" s="275" t="s">
        <v>255</v>
      </c>
      <c r="BS161" s="275" t="s">
        <v>256</v>
      </c>
      <c r="BT161" s="275" t="s">
        <v>255</v>
      </c>
      <c r="BU161" s="275" t="s">
        <v>256</v>
      </c>
      <c r="BV161" s="275" t="s">
        <v>256</v>
      </c>
      <c r="BW161" s="282" t="s">
        <v>257</v>
      </c>
      <c r="BX161" s="282" t="s">
        <v>249</v>
      </c>
      <c r="BY161" s="282" t="s">
        <v>249</v>
      </c>
      <c r="BZ161" s="277" t="s">
        <v>186</v>
      </c>
      <c r="CA161" s="282" t="s">
        <v>241</v>
      </c>
      <c r="CB161" s="282" t="s">
        <v>250</v>
      </c>
      <c r="CC161" s="282" t="s">
        <v>241</v>
      </c>
      <c r="CD161" s="282" t="s">
        <v>249</v>
      </c>
      <c r="CE161" s="282"/>
    </row>
    <row r="162" spans="1:83" s="159" customFormat="1" ht="13.5" thickBot="1">
      <c r="A162" s="318">
        <v>2</v>
      </c>
      <c r="B162" s="319" t="s">
        <v>695</v>
      </c>
      <c r="C162" s="320"/>
      <c r="D162" s="321"/>
      <c r="E162" s="321" t="s">
        <v>807</v>
      </c>
      <c r="F162" s="387">
        <v>30046</v>
      </c>
      <c r="G162" s="323" t="s">
        <v>92</v>
      </c>
      <c r="H162" s="324"/>
      <c r="I162" s="324"/>
      <c r="J162" s="325" t="s">
        <v>696</v>
      </c>
      <c r="K162" s="325"/>
      <c r="L162" s="326"/>
      <c r="M162" s="326"/>
      <c r="N162" s="327"/>
      <c r="O162" s="327"/>
      <c r="P162" s="321"/>
      <c r="Q162" s="321"/>
      <c r="R162" s="321"/>
      <c r="S162" s="321"/>
      <c r="T162" s="327"/>
      <c r="U162" s="321"/>
      <c r="V162" s="321"/>
      <c r="W162" s="327"/>
      <c r="X162" s="327"/>
      <c r="Y162" s="327"/>
      <c r="Z162" s="327"/>
      <c r="AA162" s="328"/>
      <c r="AB162" s="79"/>
      <c r="AC162" s="79"/>
      <c r="AD162" s="79"/>
      <c r="AE162" s="79"/>
      <c r="AF162" s="79"/>
      <c r="AG162" s="79"/>
      <c r="AH162" s="79"/>
      <c r="AI162" s="79"/>
      <c r="AJ162" s="79"/>
      <c r="AK162" s="79"/>
      <c r="AL162" s="79"/>
      <c r="AM162" s="79"/>
      <c r="AN162" s="79"/>
      <c r="AO162" s="79"/>
      <c r="AP162" s="79"/>
      <c r="AQ162" s="79"/>
      <c r="AR162" s="79"/>
      <c r="AS162" s="79"/>
      <c r="AT162" s="79"/>
      <c r="AU162" s="79"/>
      <c r="AV162" s="79"/>
      <c r="AW162" s="79"/>
      <c r="AX162" s="79"/>
      <c r="AY162" s="79"/>
      <c r="AZ162" s="79"/>
      <c r="BA162" s="79"/>
      <c r="BB162" s="79"/>
      <c r="BC162" s="79"/>
      <c r="BD162" s="79"/>
      <c r="BE162" s="79"/>
      <c r="BF162" s="79"/>
      <c r="BG162" s="79"/>
      <c r="BH162" s="85"/>
      <c r="BI162" s="85"/>
      <c r="BJ162" s="79"/>
      <c r="BK162" s="79"/>
      <c r="BL162" s="79"/>
      <c r="BM162" s="79"/>
      <c r="BN162" s="79"/>
      <c r="BO162" s="79"/>
      <c r="BP162" s="79"/>
      <c r="BQ162" s="86"/>
      <c r="BR162" s="85"/>
      <c r="BS162" s="85"/>
      <c r="BT162" s="85"/>
      <c r="BU162" s="85"/>
      <c r="BV162" s="85"/>
      <c r="BW162" s="86"/>
      <c r="BX162" s="86"/>
      <c r="BY162" s="86"/>
      <c r="BZ162" s="87"/>
      <c r="CA162" s="86"/>
      <c r="CB162" s="86"/>
      <c r="CC162" s="86"/>
      <c r="CD162" s="86"/>
      <c r="CE162" s="86"/>
    </row>
    <row r="163" spans="1:83" s="37" customFormat="1" ht="12.75">
      <c r="A163" s="84">
        <v>3</v>
      </c>
      <c r="B163" s="82" t="s">
        <v>136</v>
      </c>
      <c r="C163" s="199"/>
      <c r="D163" s="83"/>
      <c r="E163" s="94" t="s">
        <v>808</v>
      </c>
      <c r="F163" s="380">
        <v>181976.23</v>
      </c>
      <c r="G163" s="94" t="s">
        <v>92</v>
      </c>
      <c r="H163" s="94"/>
      <c r="I163" s="94"/>
      <c r="J163" s="94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</row>
    <row r="164" spans="1:83" s="37" customFormat="1" ht="38.25">
      <c r="A164" s="31">
        <v>4</v>
      </c>
      <c r="B164" s="7" t="s">
        <v>137</v>
      </c>
      <c r="C164" s="198"/>
      <c r="D164" s="174"/>
      <c r="E164" s="339" t="s">
        <v>808</v>
      </c>
      <c r="F164" s="377">
        <v>648.99</v>
      </c>
      <c r="G164" s="339" t="s">
        <v>92</v>
      </c>
      <c r="H164" s="339"/>
      <c r="I164" s="339"/>
      <c r="J164" s="339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</row>
    <row r="165" spans="1:83" s="176" customFormat="1" ht="15">
      <c r="E165" s="215"/>
      <c r="F165" s="217"/>
      <c r="G165" s="217"/>
      <c r="H165" s="215"/>
      <c r="I165" s="215"/>
      <c r="J165" s="215"/>
    </row>
    <row r="166" spans="1:83" s="22" customFormat="1" ht="16.5" customHeight="1">
      <c r="A166" s="56">
        <v>13</v>
      </c>
      <c r="B166" s="75" t="s">
        <v>173</v>
      </c>
      <c r="C166" s="197"/>
      <c r="D166" s="21"/>
      <c r="E166" s="35"/>
      <c r="F166"/>
      <c r="G166"/>
      <c r="H166" s="35"/>
      <c r="I166" s="35"/>
      <c r="J166" s="35"/>
      <c r="K166" s="21"/>
      <c r="L166" s="21"/>
      <c r="M166" s="21"/>
      <c r="N166" s="21"/>
      <c r="O166" s="21"/>
      <c r="P166" s="21"/>
      <c r="Q166" s="21"/>
      <c r="R166" s="21"/>
    </row>
    <row r="167" spans="1:83" s="23" customFormat="1" ht="15.75" customHeight="1">
      <c r="A167" s="355" t="s">
        <v>0</v>
      </c>
      <c r="B167" s="355" t="s">
        <v>41</v>
      </c>
      <c r="C167" s="355" t="s">
        <v>23</v>
      </c>
      <c r="D167" s="355" t="s">
        <v>93</v>
      </c>
      <c r="E167" s="355" t="s">
        <v>775</v>
      </c>
      <c r="F167" s="356" t="s">
        <v>1336</v>
      </c>
      <c r="G167" s="356" t="s">
        <v>1337</v>
      </c>
      <c r="H167" s="355" t="s">
        <v>42</v>
      </c>
      <c r="I167" s="355" t="s">
        <v>43</v>
      </c>
      <c r="J167" s="355" t="s">
        <v>44</v>
      </c>
      <c r="K167" s="355" t="s">
        <v>142</v>
      </c>
      <c r="L167" s="355" t="s">
        <v>45</v>
      </c>
      <c r="M167" s="355"/>
      <c r="N167" s="355"/>
      <c r="O167" s="355"/>
      <c r="P167" s="355" t="s">
        <v>46</v>
      </c>
      <c r="Q167" s="355"/>
      <c r="R167" s="355"/>
      <c r="S167" s="355"/>
      <c r="T167" s="355" t="s">
        <v>47</v>
      </c>
      <c r="U167" s="355" t="s">
        <v>48</v>
      </c>
      <c r="V167" s="355" t="s">
        <v>143</v>
      </c>
      <c r="W167" s="355" t="s">
        <v>49</v>
      </c>
      <c r="X167" s="355" t="s">
        <v>50</v>
      </c>
      <c r="Y167" s="355" t="s">
        <v>52</v>
      </c>
      <c r="Z167" s="355" t="s">
        <v>104</v>
      </c>
      <c r="AA167" s="355" t="s">
        <v>66</v>
      </c>
      <c r="AB167" s="352" t="s">
        <v>51</v>
      </c>
      <c r="AC167" s="352" t="s">
        <v>110</v>
      </c>
      <c r="AD167" s="352"/>
      <c r="AE167" s="352"/>
      <c r="AF167" s="352"/>
      <c r="AG167" s="352"/>
      <c r="AH167" s="352"/>
      <c r="AI167" s="352" t="s">
        <v>107</v>
      </c>
      <c r="AJ167" s="352"/>
      <c r="AK167" s="352"/>
      <c r="AL167" s="352" t="s">
        <v>53</v>
      </c>
      <c r="AM167" s="352"/>
      <c r="AN167" s="352" t="s">
        <v>54</v>
      </c>
      <c r="AO167" s="352"/>
      <c r="AP167" s="352" t="s">
        <v>119</v>
      </c>
      <c r="AQ167" s="352"/>
      <c r="AR167" s="352"/>
      <c r="AS167" s="352"/>
      <c r="AT167" s="352"/>
      <c r="AU167" s="352"/>
      <c r="AV167" s="352"/>
      <c r="AW167" s="352"/>
      <c r="AX167" s="352"/>
      <c r="AY167" s="352"/>
      <c r="AZ167" s="352"/>
      <c r="BA167" s="352"/>
      <c r="BB167" s="353" t="s">
        <v>4</v>
      </c>
      <c r="BC167" s="353"/>
      <c r="BD167" s="353"/>
      <c r="BE167" s="353"/>
      <c r="BF167" s="353"/>
      <c r="BG167" s="353"/>
      <c r="BH167" s="353"/>
      <c r="BI167" s="353"/>
      <c r="BJ167" s="353"/>
      <c r="BK167" s="353"/>
      <c r="BL167" s="353"/>
      <c r="BM167" s="353"/>
      <c r="BN167" s="353"/>
      <c r="BO167" s="353"/>
      <c r="BP167" s="354" t="s">
        <v>55</v>
      </c>
      <c r="BQ167" s="354"/>
      <c r="BR167" s="354"/>
      <c r="BS167" s="354"/>
      <c r="BT167" s="354"/>
      <c r="BU167" s="354"/>
      <c r="BV167" s="354"/>
      <c r="BW167" s="354"/>
      <c r="BX167" s="354"/>
      <c r="BY167" s="354"/>
      <c r="BZ167" s="354"/>
      <c r="CA167" s="354"/>
      <c r="CB167" s="354"/>
      <c r="CC167" s="354"/>
      <c r="CD167" s="354"/>
      <c r="CE167" s="354"/>
    </row>
    <row r="168" spans="1:83" s="24" customFormat="1" ht="77.25" thickBot="1">
      <c r="A168" s="358"/>
      <c r="B168" s="358"/>
      <c r="C168" s="358"/>
      <c r="D168" s="358"/>
      <c r="E168" s="358"/>
      <c r="F168" s="361"/>
      <c r="G168" s="361"/>
      <c r="H168" s="358"/>
      <c r="I168" s="358"/>
      <c r="J168" s="358"/>
      <c r="K168" s="358"/>
      <c r="L168" s="335" t="s">
        <v>56</v>
      </c>
      <c r="M168" s="335" t="s">
        <v>57</v>
      </c>
      <c r="N168" s="335" t="s">
        <v>58</v>
      </c>
      <c r="O168" s="335" t="s">
        <v>59</v>
      </c>
      <c r="P168" s="335" t="s">
        <v>60</v>
      </c>
      <c r="Q168" s="335" t="s">
        <v>61</v>
      </c>
      <c r="R168" s="335" t="s">
        <v>62</v>
      </c>
      <c r="S168" s="335" t="s">
        <v>63</v>
      </c>
      <c r="T168" s="358"/>
      <c r="U168" s="358"/>
      <c r="V168" s="358"/>
      <c r="W168" s="358"/>
      <c r="X168" s="358"/>
      <c r="Y168" s="358"/>
      <c r="Z168" s="358"/>
      <c r="AA168" s="358"/>
      <c r="AB168" s="357"/>
      <c r="AC168" s="338" t="s">
        <v>24</v>
      </c>
      <c r="AD168" s="338" t="s">
        <v>108</v>
      </c>
      <c r="AE168" s="338" t="s">
        <v>109</v>
      </c>
      <c r="AF168" s="338" t="s">
        <v>64</v>
      </c>
      <c r="AG168" s="338" t="s">
        <v>65</v>
      </c>
      <c r="AH168" s="338" t="s">
        <v>66</v>
      </c>
      <c r="AI168" s="338" t="s">
        <v>67</v>
      </c>
      <c r="AJ168" s="338" t="s">
        <v>26</v>
      </c>
      <c r="AK168" s="338" t="s">
        <v>66</v>
      </c>
      <c r="AL168" s="338" t="s">
        <v>25</v>
      </c>
      <c r="AM168" s="338" t="s">
        <v>66</v>
      </c>
      <c r="AN168" s="338" t="s">
        <v>68</v>
      </c>
      <c r="AO168" s="338" t="s">
        <v>69</v>
      </c>
      <c r="AP168" s="338" t="s">
        <v>70</v>
      </c>
      <c r="AQ168" s="338" t="s">
        <v>71</v>
      </c>
      <c r="AR168" s="338" t="s">
        <v>72</v>
      </c>
      <c r="AS168" s="338" t="s">
        <v>73</v>
      </c>
      <c r="AT168" s="338" t="s">
        <v>74</v>
      </c>
      <c r="AU168" s="338" t="s">
        <v>75</v>
      </c>
      <c r="AV168" s="338" t="s">
        <v>76</v>
      </c>
      <c r="AW168" s="338" t="s">
        <v>120</v>
      </c>
      <c r="AX168" s="338" t="s">
        <v>77</v>
      </c>
      <c r="AY168" s="338" t="s">
        <v>78</v>
      </c>
      <c r="AZ168" s="338" t="s">
        <v>79</v>
      </c>
      <c r="BA168" s="338" t="s">
        <v>111</v>
      </c>
      <c r="BB168" s="102" t="s">
        <v>80</v>
      </c>
      <c r="BC168" s="102" t="s">
        <v>81</v>
      </c>
      <c r="BD168" s="102" t="s">
        <v>82</v>
      </c>
      <c r="BE168" s="102" t="s">
        <v>83</v>
      </c>
      <c r="BF168" s="102" t="s">
        <v>84</v>
      </c>
      <c r="BG168" s="102" t="s">
        <v>105</v>
      </c>
      <c r="BH168" s="102" t="s">
        <v>94</v>
      </c>
      <c r="BI168" s="102" t="s">
        <v>95</v>
      </c>
      <c r="BJ168" s="102" t="s">
        <v>16</v>
      </c>
      <c r="BK168" s="102" t="s">
        <v>17</v>
      </c>
      <c r="BL168" s="102" t="s">
        <v>18</v>
      </c>
      <c r="BM168" s="102" t="s">
        <v>85</v>
      </c>
      <c r="BN168" s="102" t="s">
        <v>19</v>
      </c>
      <c r="BO168" s="102" t="s">
        <v>20</v>
      </c>
      <c r="BP168" s="103" t="s">
        <v>21</v>
      </c>
      <c r="BQ168" s="103" t="s">
        <v>14</v>
      </c>
      <c r="BR168" s="103" t="s">
        <v>96</v>
      </c>
      <c r="BS168" s="103" t="s">
        <v>97</v>
      </c>
      <c r="BT168" s="103" t="s">
        <v>98</v>
      </c>
      <c r="BU168" s="103" t="s">
        <v>99</v>
      </c>
      <c r="BV168" s="103" t="s">
        <v>100</v>
      </c>
      <c r="BW168" s="103" t="s">
        <v>86</v>
      </c>
      <c r="BX168" s="103" t="s">
        <v>87</v>
      </c>
      <c r="BY168" s="103" t="s">
        <v>88</v>
      </c>
      <c r="BZ168" s="103" t="s">
        <v>101</v>
      </c>
      <c r="CA168" s="103" t="s">
        <v>89</v>
      </c>
      <c r="CB168" s="103" t="s">
        <v>106</v>
      </c>
      <c r="CC168" s="103" t="s">
        <v>90</v>
      </c>
      <c r="CD168" s="103" t="s">
        <v>91</v>
      </c>
      <c r="CE168" s="103" t="s">
        <v>20</v>
      </c>
    </row>
    <row r="169" spans="1:83" s="88" customFormat="1" ht="51.75" thickTop="1">
      <c r="A169" s="84">
        <v>1</v>
      </c>
      <c r="B169" s="273" t="s">
        <v>748</v>
      </c>
      <c r="C169" s="274" t="s">
        <v>1204</v>
      </c>
      <c r="D169" s="275" t="s">
        <v>237</v>
      </c>
      <c r="E169" s="233" t="s">
        <v>785</v>
      </c>
      <c r="F169" s="388">
        <v>9352000</v>
      </c>
      <c r="G169" s="363" t="s">
        <v>102</v>
      </c>
      <c r="H169" s="392">
        <v>2672</v>
      </c>
      <c r="I169" s="276">
        <v>646</v>
      </c>
      <c r="J169" s="277">
        <v>1978</v>
      </c>
      <c r="K169" s="277" t="s">
        <v>734</v>
      </c>
      <c r="L169" s="278" t="s">
        <v>239</v>
      </c>
      <c r="M169" s="278" t="s">
        <v>256</v>
      </c>
      <c r="N169" s="279" t="s">
        <v>246</v>
      </c>
      <c r="O169" s="279" t="s">
        <v>246</v>
      </c>
      <c r="P169" s="280" t="s">
        <v>735</v>
      </c>
      <c r="Q169" s="280" t="s">
        <v>736</v>
      </c>
      <c r="R169" s="280" t="s">
        <v>737</v>
      </c>
      <c r="S169" s="280" t="s">
        <v>421</v>
      </c>
      <c r="T169" s="281" t="s">
        <v>246</v>
      </c>
      <c r="U169" s="280" t="s">
        <v>550</v>
      </c>
      <c r="V169" s="275"/>
      <c r="W169" s="279" t="s">
        <v>241</v>
      </c>
      <c r="X169" s="279" t="s">
        <v>241</v>
      </c>
      <c r="Y169" s="279" t="s">
        <v>241</v>
      </c>
      <c r="Z169" s="279" t="s">
        <v>241</v>
      </c>
      <c r="AA169" s="282"/>
      <c r="AB169" s="279" t="s">
        <v>246</v>
      </c>
      <c r="AC169" s="279" t="s">
        <v>241</v>
      </c>
      <c r="AD169" s="279"/>
      <c r="AE169" s="279"/>
      <c r="AF169" s="279"/>
      <c r="AG169" s="279" t="s">
        <v>246</v>
      </c>
      <c r="AH169" s="279"/>
      <c r="AI169" s="279" t="s">
        <v>246</v>
      </c>
      <c r="AJ169" s="279"/>
      <c r="AK169" s="279" t="s">
        <v>741</v>
      </c>
      <c r="AL169" s="279"/>
      <c r="AM169" s="279"/>
      <c r="AN169" s="279" t="s">
        <v>251</v>
      </c>
      <c r="AO169" s="279" t="s">
        <v>491</v>
      </c>
      <c r="AP169" s="279" t="s">
        <v>250</v>
      </c>
      <c r="AQ169" s="279" t="s">
        <v>246</v>
      </c>
      <c r="AR169" s="279" t="s">
        <v>250</v>
      </c>
      <c r="AS169" s="279" t="s">
        <v>250</v>
      </c>
      <c r="AT169" s="279" t="s">
        <v>246</v>
      </c>
      <c r="AU169" s="279" t="s">
        <v>246</v>
      </c>
      <c r="AV169" s="279" t="s">
        <v>246</v>
      </c>
      <c r="AW169" s="279" t="s">
        <v>246</v>
      </c>
      <c r="AX169" s="279" t="s">
        <v>246</v>
      </c>
      <c r="AY169" s="279" t="s">
        <v>246</v>
      </c>
      <c r="AZ169" s="279" t="s">
        <v>250</v>
      </c>
      <c r="BA169" s="279"/>
      <c r="BB169" s="281" t="s">
        <v>241</v>
      </c>
      <c r="BC169" s="281" t="s">
        <v>241</v>
      </c>
      <c r="BD169" s="281" t="s">
        <v>246</v>
      </c>
      <c r="BE169" s="281" t="s">
        <v>246</v>
      </c>
      <c r="BF169" s="281" t="s">
        <v>246</v>
      </c>
      <c r="BG169" s="281" t="s">
        <v>246</v>
      </c>
      <c r="BH169" s="280" t="s">
        <v>743</v>
      </c>
      <c r="BI169" s="280" t="s">
        <v>246</v>
      </c>
      <c r="BJ169" s="281" t="s">
        <v>246</v>
      </c>
      <c r="BK169" s="281" t="s">
        <v>246</v>
      </c>
      <c r="BL169" s="281" t="s">
        <v>246</v>
      </c>
      <c r="BM169" s="281" t="s">
        <v>250</v>
      </c>
      <c r="BN169" s="281" t="s">
        <v>246</v>
      </c>
      <c r="BO169" s="281" t="s">
        <v>744</v>
      </c>
      <c r="BP169" s="281" t="s">
        <v>241</v>
      </c>
      <c r="BQ169" s="307" t="s">
        <v>241</v>
      </c>
      <c r="BR169" s="280" t="s">
        <v>745</v>
      </c>
      <c r="BS169" s="280" t="s">
        <v>256</v>
      </c>
      <c r="BT169" s="280" t="s">
        <v>255</v>
      </c>
      <c r="BU169" s="280" t="s">
        <v>256</v>
      </c>
      <c r="BV169" s="280" t="s">
        <v>256</v>
      </c>
      <c r="BW169" s="307" t="s">
        <v>494</v>
      </c>
      <c r="BX169" s="307" t="s">
        <v>246</v>
      </c>
      <c r="BY169" s="307" t="s">
        <v>246</v>
      </c>
      <c r="BZ169" s="305" t="s">
        <v>746</v>
      </c>
      <c r="CA169" s="307" t="s">
        <v>250</v>
      </c>
      <c r="CB169" s="307" t="s">
        <v>747</v>
      </c>
      <c r="CC169" s="307" t="s">
        <v>241</v>
      </c>
      <c r="CD169" s="307" t="s">
        <v>246</v>
      </c>
      <c r="CE169" s="307"/>
    </row>
    <row r="170" spans="1:83" s="88" customFormat="1" ht="38.25">
      <c r="A170" s="31">
        <v>2</v>
      </c>
      <c r="B170" s="151" t="s">
        <v>749</v>
      </c>
      <c r="C170" s="28" t="s">
        <v>1204</v>
      </c>
      <c r="D170" s="177" t="s">
        <v>237</v>
      </c>
      <c r="E170" s="272" t="s">
        <v>785</v>
      </c>
      <c r="F170" s="388"/>
      <c r="G170" s="363"/>
      <c r="H170" s="359"/>
      <c r="I170" s="228">
        <v>128.80000000000001</v>
      </c>
      <c r="J170" s="32">
        <v>1978</v>
      </c>
      <c r="K170" s="32" t="s">
        <v>734</v>
      </c>
      <c r="L170" s="152" t="s">
        <v>240</v>
      </c>
      <c r="M170" s="152" t="s">
        <v>256</v>
      </c>
      <c r="N170" s="4" t="s">
        <v>246</v>
      </c>
      <c r="O170" s="4" t="s">
        <v>246</v>
      </c>
      <c r="P170" s="175" t="s">
        <v>738</v>
      </c>
      <c r="Q170" s="175"/>
      <c r="R170" s="175" t="s">
        <v>739</v>
      </c>
      <c r="S170" s="175" t="s">
        <v>421</v>
      </c>
      <c r="T170" s="16" t="s">
        <v>246</v>
      </c>
      <c r="U170" s="175" t="s">
        <v>550</v>
      </c>
      <c r="V170" s="177"/>
      <c r="W170" s="4" t="s">
        <v>246</v>
      </c>
      <c r="X170" s="4" t="s">
        <v>241</v>
      </c>
      <c r="Y170" s="4" t="s">
        <v>241</v>
      </c>
      <c r="Z170" s="4" t="s">
        <v>241</v>
      </c>
      <c r="AA170" s="52"/>
      <c r="AB170" s="4" t="s">
        <v>246</v>
      </c>
      <c r="AC170" s="4" t="s">
        <v>241</v>
      </c>
      <c r="AD170" s="4"/>
      <c r="AE170" s="4"/>
      <c r="AF170" s="4"/>
      <c r="AG170" s="4" t="s">
        <v>246</v>
      </c>
      <c r="AH170" s="4"/>
      <c r="AI170" s="4" t="s">
        <v>246</v>
      </c>
      <c r="AJ170" s="4"/>
      <c r="AK170" s="4" t="s">
        <v>741</v>
      </c>
      <c r="AL170" s="4"/>
      <c r="AM170" s="4"/>
      <c r="AN170" s="4" t="s">
        <v>251</v>
      </c>
      <c r="AO170" s="4" t="s">
        <v>491</v>
      </c>
      <c r="AP170" s="4" t="s">
        <v>250</v>
      </c>
      <c r="AQ170" s="4" t="s">
        <v>246</v>
      </c>
      <c r="AR170" s="4" t="s">
        <v>250</v>
      </c>
      <c r="AS170" s="4" t="s">
        <v>250</v>
      </c>
      <c r="AT170" s="4" t="s">
        <v>246</v>
      </c>
      <c r="AU170" s="4" t="s">
        <v>246</v>
      </c>
      <c r="AV170" s="4" t="s">
        <v>246</v>
      </c>
      <c r="AW170" s="4" t="s">
        <v>246</v>
      </c>
      <c r="AX170" s="4" t="s">
        <v>246</v>
      </c>
      <c r="AY170" s="4" t="s">
        <v>246</v>
      </c>
      <c r="AZ170" s="4" t="s">
        <v>250</v>
      </c>
      <c r="BA170" s="4"/>
      <c r="BB170" s="16" t="s">
        <v>241</v>
      </c>
      <c r="BC170" s="16" t="s">
        <v>241</v>
      </c>
      <c r="BD170" s="16" t="s">
        <v>246</v>
      </c>
      <c r="BE170" s="16" t="s">
        <v>246</v>
      </c>
      <c r="BF170" s="16" t="s">
        <v>246</v>
      </c>
      <c r="BG170" s="16" t="s">
        <v>246</v>
      </c>
      <c r="BH170" s="25" t="s">
        <v>743</v>
      </c>
      <c r="BI170" s="25" t="s">
        <v>246</v>
      </c>
      <c r="BJ170" s="16" t="s">
        <v>246</v>
      </c>
      <c r="BK170" s="16" t="s">
        <v>246</v>
      </c>
      <c r="BL170" s="16" t="s">
        <v>246</v>
      </c>
      <c r="BM170" s="16" t="s">
        <v>250</v>
      </c>
      <c r="BN170" s="16" t="s">
        <v>246</v>
      </c>
      <c r="BO170" s="16" t="s">
        <v>744</v>
      </c>
      <c r="BP170" s="16" t="s">
        <v>241</v>
      </c>
      <c r="BQ170" s="8" t="s">
        <v>241</v>
      </c>
      <c r="BR170" s="25" t="s">
        <v>482</v>
      </c>
      <c r="BS170" s="25" t="s">
        <v>256</v>
      </c>
      <c r="BT170" s="25" t="s">
        <v>256</v>
      </c>
      <c r="BU170" s="25" t="s">
        <v>256</v>
      </c>
      <c r="BV170" s="25" t="s">
        <v>256</v>
      </c>
      <c r="BW170" s="8" t="s">
        <v>246</v>
      </c>
      <c r="BX170" s="8" t="s">
        <v>246</v>
      </c>
      <c r="BY170" s="8" t="s">
        <v>246</v>
      </c>
      <c r="BZ170" s="27" t="s">
        <v>746</v>
      </c>
      <c r="CA170" s="8" t="s">
        <v>250</v>
      </c>
      <c r="CB170" s="8" t="s">
        <v>350</v>
      </c>
      <c r="CC170" s="8" t="s">
        <v>241</v>
      </c>
      <c r="CD170" s="8" t="s">
        <v>246</v>
      </c>
      <c r="CE170" s="8"/>
    </row>
    <row r="171" spans="1:83" s="88" customFormat="1" ht="39" thickBot="1">
      <c r="A171" s="294">
        <v>3</v>
      </c>
      <c r="B171" s="295" t="s">
        <v>750</v>
      </c>
      <c r="C171" s="296" t="s">
        <v>1204</v>
      </c>
      <c r="D171" s="297" t="s">
        <v>237</v>
      </c>
      <c r="E171" s="283" t="s">
        <v>785</v>
      </c>
      <c r="F171" s="389"/>
      <c r="G171" s="364"/>
      <c r="H171" s="360"/>
      <c r="I171" s="298">
        <v>40.700000000000003</v>
      </c>
      <c r="J171" s="299">
        <v>1978</v>
      </c>
      <c r="K171" s="299" t="s">
        <v>734</v>
      </c>
      <c r="L171" s="300" t="s">
        <v>240</v>
      </c>
      <c r="M171" s="300" t="s">
        <v>256</v>
      </c>
      <c r="N171" s="301" t="s">
        <v>246</v>
      </c>
      <c r="O171" s="301" t="s">
        <v>246</v>
      </c>
      <c r="P171" s="308" t="s">
        <v>740</v>
      </c>
      <c r="Q171" s="308"/>
      <c r="R171" s="308" t="s">
        <v>739</v>
      </c>
      <c r="S171" s="308" t="s">
        <v>421</v>
      </c>
      <c r="T171" s="313" t="s">
        <v>246</v>
      </c>
      <c r="U171" s="308" t="s">
        <v>550</v>
      </c>
      <c r="V171" s="297"/>
      <c r="W171" s="301" t="s">
        <v>246</v>
      </c>
      <c r="X171" s="301" t="s">
        <v>241</v>
      </c>
      <c r="Y171" s="301" t="s">
        <v>241</v>
      </c>
      <c r="Z171" s="301" t="s">
        <v>241</v>
      </c>
      <c r="AA171" s="302"/>
      <c r="AB171" s="4" t="s">
        <v>246</v>
      </c>
      <c r="AC171" s="4" t="s">
        <v>241</v>
      </c>
      <c r="AD171" s="4"/>
      <c r="AE171" s="4"/>
      <c r="AF171" s="4"/>
      <c r="AG171" s="4" t="s">
        <v>246</v>
      </c>
      <c r="AH171" s="4"/>
      <c r="AI171" s="4" t="s">
        <v>246</v>
      </c>
      <c r="AJ171" s="4"/>
      <c r="AK171" s="4" t="s">
        <v>742</v>
      </c>
      <c r="AL171" s="4"/>
      <c r="AM171" s="4"/>
      <c r="AN171" s="4" t="s">
        <v>251</v>
      </c>
      <c r="AO171" s="4" t="s">
        <v>252</v>
      </c>
      <c r="AP171" s="4" t="s">
        <v>250</v>
      </c>
      <c r="AQ171" s="4" t="s">
        <v>246</v>
      </c>
      <c r="AR171" s="4" t="s">
        <v>250</v>
      </c>
      <c r="AS171" s="4" t="s">
        <v>250</v>
      </c>
      <c r="AT171" s="4" t="s">
        <v>246</v>
      </c>
      <c r="AU171" s="4" t="s">
        <v>246</v>
      </c>
      <c r="AV171" s="4" t="s">
        <v>246</v>
      </c>
      <c r="AW171" s="4" t="s">
        <v>246</v>
      </c>
      <c r="AX171" s="4" t="s">
        <v>246</v>
      </c>
      <c r="AY171" s="4" t="s">
        <v>246</v>
      </c>
      <c r="AZ171" s="4" t="s">
        <v>250</v>
      </c>
      <c r="BA171" s="4"/>
      <c r="BB171" s="16" t="s">
        <v>241</v>
      </c>
      <c r="BC171" s="16" t="s">
        <v>241</v>
      </c>
      <c r="BD171" s="16" t="s">
        <v>246</v>
      </c>
      <c r="BE171" s="16" t="s">
        <v>246</v>
      </c>
      <c r="BF171" s="16" t="s">
        <v>246</v>
      </c>
      <c r="BG171" s="16" t="s">
        <v>246</v>
      </c>
      <c r="BH171" s="25" t="s">
        <v>743</v>
      </c>
      <c r="BI171" s="25" t="s">
        <v>246</v>
      </c>
      <c r="BJ171" s="16" t="s">
        <v>246</v>
      </c>
      <c r="BK171" s="16" t="s">
        <v>246</v>
      </c>
      <c r="BL171" s="16" t="s">
        <v>246</v>
      </c>
      <c r="BM171" s="16" t="s">
        <v>250</v>
      </c>
      <c r="BN171" s="16" t="s">
        <v>246</v>
      </c>
      <c r="BO171" s="16" t="s">
        <v>744</v>
      </c>
      <c r="BP171" s="16" t="s">
        <v>241</v>
      </c>
      <c r="BQ171" s="8" t="s">
        <v>241</v>
      </c>
      <c r="BR171" s="25" t="s">
        <v>240</v>
      </c>
      <c r="BS171" s="25" t="s">
        <v>256</v>
      </c>
      <c r="BT171" s="25" t="s">
        <v>256</v>
      </c>
      <c r="BU171" s="25" t="s">
        <v>256</v>
      </c>
      <c r="BV171" s="25" t="s">
        <v>256</v>
      </c>
      <c r="BW171" s="8" t="s">
        <v>246</v>
      </c>
      <c r="BX171" s="8" t="s">
        <v>246</v>
      </c>
      <c r="BY171" s="8" t="s">
        <v>246</v>
      </c>
      <c r="BZ171" s="27" t="s">
        <v>746</v>
      </c>
      <c r="CA171" s="8" t="s">
        <v>250</v>
      </c>
      <c r="CB171" s="8" t="s">
        <v>350</v>
      </c>
      <c r="CC171" s="8" t="s">
        <v>241</v>
      </c>
      <c r="CD171" s="8" t="s">
        <v>246</v>
      </c>
      <c r="CE171" s="8"/>
    </row>
    <row r="172" spans="1:83" s="159" customFormat="1" ht="13.5" thickBot="1">
      <c r="A172" s="318">
        <v>4</v>
      </c>
      <c r="B172" s="319" t="s">
        <v>756</v>
      </c>
      <c r="C172" s="320"/>
      <c r="D172" s="321"/>
      <c r="E172" s="322" t="s">
        <v>807</v>
      </c>
      <c r="F172" s="387">
        <v>63242.69</v>
      </c>
      <c r="G172" s="323" t="s">
        <v>92</v>
      </c>
      <c r="H172" s="324"/>
      <c r="I172" s="324"/>
      <c r="J172" s="325"/>
      <c r="K172" s="325"/>
      <c r="L172" s="326"/>
      <c r="M172" s="326"/>
      <c r="N172" s="327"/>
      <c r="O172" s="327"/>
      <c r="P172" s="321"/>
      <c r="Q172" s="321"/>
      <c r="R172" s="321"/>
      <c r="S172" s="321"/>
      <c r="T172" s="327"/>
      <c r="U172" s="321"/>
      <c r="V172" s="321"/>
      <c r="W172" s="327"/>
      <c r="X172" s="327"/>
      <c r="Y172" s="327"/>
      <c r="Z172" s="327"/>
      <c r="AA172" s="328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  <c r="AV172" s="79"/>
      <c r="AW172" s="79"/>
      <c r="AX172" s="79"/>
      <c r="AY172" s="79"/>
      <c r="AZ172" s="79"/>
      <c r="BA172" s="79"/>
      <c r="BB172" s="79"/>
      <c r="BC172" s="79"/>
      <c r="BD172" s="79"/>
      <c r="BE172" s="79"/>
      <c r="BF172" s="79"/>
      <c r="BG172" s="79"/>
      <c r="BH172" s="85"/>
      <c r="BI172" s="85"/>
      <c r="BJ172" s="79"/>
      <c r="BK172" s="79"/>
      <c r="BL172" s="79"/>
      <c r="BM172" s="79"/>
      <c r="BN172" s="79"/>
      <c r="BO172" s="79"/>
      <c r="BP172" s="79"/>
      <c r="BQ172" s="86"/>
      <c r="BR172" s="85"/>
      <c r="BS172" s="85"/>
      <c r="BT172" s="85"/>
      <c r="BU172" s="85"/>
      <c r="BV172" s="85"/>
      <c r="BW172" s="86"/>
      <c r="BX172" s="86"/>
      <c r="BY172" s="86"/>
      <c r="BZ172" s="87"/>
      <c r="CA172" s="86"/>
      <c r="CB172" s="86"/>
      <c r="CC172" s="86"/>
      <c r="CD172" s="86"/>
      <c r="CE172" s="86"/>
    </row>
    <row r="173" spans="1:83" s="37" customFormat="1" ht="12.75">
      <c r="A173" s="84">
        <v>5</v>
      </c>
      <c r="B173" s="82" t="s">
        <v>136</v>
      </c>
      <c r="C173" s="199"/>
      <c r="D173" s="83"/>
      <c r="E173" s="234" t="s">
        <v>808</v>
      </c>
      <c r="F173" s="386">
        <v>231295</v>
      </c>
      <c r="G173" s="94" t="s">
        <v>92</v>
      </c>
      <c r="H173" s="94"/>
      <c r="I173" s="94"/>
      <c r="J173" s="94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</row>
    <row r="174" spans="1:83" s="37" customFormat="1" ht="12.75">
      <c r="A174" s="31">
        <v>6</v>
      </c>
      <c r="B174" s="7" t="s">
        <v>129</v>
      </c>
      <c r="C174" s="198"/>
      <c r="D174" s="174"/>
      <c r="E174" s="169" t="s">
        <v>808</v>
      </c>
      <c r="F174" s="235">
        <v>25000</v>
      </c>
      <c r="G174" s="339" t="s">
        <v>92</v>
      </c>
      <c r="H174" s="227"/>
      <c r="I174" s="227"/>
      <c r="J174" s="227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</row>
    <row r="175" spans="1:83" s="37" customFormat="1" ht="38.25">
      <c r="A175" s="31">
        <v>7</v>
      </c>
      <c r="B175" s="7" t="s">
        <v>137</v>
      </c>
      <c r="C175" s="198"/>
      <c r="D175" s="174"/>
      <c r="E175" s="169" t="s">
        <v>808</v>
      </c>
      <c r="F175" s="235">
        <v>18328.13</v>
      </c>
      <c r="G175" s="339" t="s">
        <v>92</v>
      </c>
      <c r="H175" s="227"/>
      <c r="I175" s="227"/>
      <c r="J175" s="227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</row>
    <row r="176" spans="1:83" s="37" customFormat="1" ht="12.75">
      <c r="A176" s="123"/>
      <c r="B176" s="21"/>
      <c r="C176" s="200"/>
      <c r="D176" s="6"/>
      <c r="E176" s="124"/>
      <c r="F176" s="150"/>
      <c r="G176" s="124"/>
      <c r="H176" s="124"/>
      <c r="I176" s="124"/>
      <c r="J176" s="124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</row>
    <row r="178" spans="1:10" ht="15.75" thickBot="1">
      <c r="A178" s="186" t="s">
        <v>0</v>
      </c>
      <c r="B178" s="96" t="s">
        <v>1</v>
      </c>
      <c r="C178" s="97" t="s">
        <v>138</v>
      </c>
      <c r="D178"/>
      <c r="E178"/>
    </row>
    <row r="179" spans="1:10" ht="15.75" thickTop="1">
      <c r="A179" s="333">
        <v>1</v>
      </c>
      <c r="B179" s="187" t="s">
        <v>1355</v>
      </c>
      <c r="C179" s="202">
        <f>SUMIF($E$4:$E$175,"budynki",$F$4:$F$175)</f>
        <v>80547473.980000004</v>
      </c>
      <c r="D179"/>
      <c r="E179"/>
    </row>
    <row r="180" spans="1:10" s="19" customFormat="1" ht="15">
      <c r="A180" s="333">
        <v>2</v>
      </c>
      <c r="B180" s="187" t="s">
        <v>1333</v>
      </c>
      <c r="C180" s="202">
        <f>SUMIF($E$4:$E$175,"budowle",$F$4:$F$175)</f>
        <v>11806861.620000001</v>
      </c>
      <c r="D180"/>
      <c r="E180"/>
      <c r="F180" s="261"/>
      <c r="H180" s="157"/>
      <c r="I180" s="157"/>
      <c r="J180" s="157"/>
    </row>
    <row r="181" spans="1:10" s="19" customFormat="1" ht="15">
      <c r="A181" s="333">
        <v>3</v>
      </c>
      <c r="B181" s="187" t="s">
        <v>1334</v>
      </c>
      <c r="C181" s="202">
        <f>SUMIF($E$4:$E$175,"mosty",$F$4:$F$175)</f>
        <v>654089.49</v>
      </c>
      <c r="D181"/>
      <c r="E181"/>
      <c r="F181" s="261"/>
      <c r="H181" s="157"/>
      <c r="I181" s="157"/>
      <c r="J181" s="157"/>
    </row>
    <row r="182" spans="1:10" s="19" customFormat="1" ht="15.75" thickBot="1">
      <c r="A182" s="333">
        <v>4</v>
      </c>
      <c r="B182" s="188" t="s">
        <v>1335</v>
      </c>
      <c r="C182" s="334">
        <f>SUMIF($E$4:$E$175,"wyposażenie",$F$4:$F$175)</f>
        <v>7783096.6199999982</v>
      </c>
      <c r="D182"/>
      <c r="E182"/>
      <c r="F182" s="261"/>
      <c r="H182" s="157"/>
      <c r="I182" s="157"/>
      <c r="J182" s="157"/>
    </row>
    <row r="183" spans="1:10" ht="15" customHeight="1">
      <c r="A183"/>
      <c r="B183" s="166" t="s">
        <v>1354</v>
      </c>
      <c r="C183" s="101">
        <f>SUM(C179:C182)</f>
        <v>100791521.71000001</v>
      </c>
      <c r="D183"/>
      <c r="E183"/>
    </row>
    <row r="184" spans="1:10" s="266" customFormat="1">
      <c r="A184" s="262"/>
      <c r="B184" s="263"/>
      <c r="C184" s="267"/>
      <c r="D184" s="268"/>
      <c r="E184" s="264"/>
      <c r="F184" s="271"/>
      <c r="G184" s="264"/>
      <c r="H184" s="265"/>
      <c r="I184" s="265"/>
      <c r="J184" s="263"/>
    </row>
    <row r="185" spans="1:10" ht="15">
      <c r="B185" s="3" t="s">
        <v>139</v>
      </c>
      <c r="F185" s="270"/>
      <c r="G185"/>
    </row>
    <row r="186" spans="1:10" ht="15">
      <c r="B186" s="3" t="s">
        <v>140</v>
      </c>
      <c r="F186" s="270"/>
      <c r="G186"/>
    </row>
    <row r="187" spans="1:10" ht="15">
      <c r="B187" s="3" t="s">
        <v>141</v>
      </c>
      <c r="F187" s="270"/>
      <c r="G187"/>
    </row>
    <row r="188" spans="1:10" ht="15">
      <c r="A188" s="3"/>
      <c r="F188" s="270"/>
      <c r="G188"/>
    </row>
  </sheetData>
  <mergeCells count="327">
    <mergeCell ref="F169:F171"/>
    <mergeCell ref="G169:G171"/>
    <mergeCell ref="E2:E3"/>
    <mergeCell ref="E35:E36"/>
    <mergeCell ref="E42:E43"/>
    <mergeCell ref="E49:E50"/>
    <mergeCell ref="E103:E104"/>
    <mergeCell ref="E111:E112"/>
    <mergeCell ref="E118:E119"/>
    <mergeCell ref="E136:E137"/>
    <mergeCell ref="E143:E144"/>
    <mergeCell ref="H169:H171"/>
    <mergeCell ref="A2:A3"/>
    <mergeCell ref="B2:B3"/>
    <mergeCell ref="C2:C3"/>
    <mergeCell ref="D2:D3"/>
    <mergeCell ref="A35:A36"/>
    <mergeCell ref="B35:B36"/>
    <mergeCell ref="C35:C36"/>
    <mergeCell ref="D35:D36"/>
    <mergeCell ref="F2:F3"/>
    <mergeCell ref="G2:G3"/>
    <mergeCell ref="H2:H3"/>
    <mergeCell ref="F35:F36"/>
    <mergeCell ref="G35:G36"/>
    <mergeCell ref="H35:H36"/>
    <mergeCell ref="G42:G43"/>
    <mergeCell ref="G49:G50"/>
    <mergeCell ref="I2:I3"/>
    <mergeCell ref="P2:S2"/>
    <mergeCell ref="J2:J3"/>
    <mergeCell ref="K2:K3"/>
    <mergeCell ref="L2:O2"/>
    <mergeCell ref="BP2:CE2"/>
    <mergeCell ref="Z2:Z3"/>
    <mergeCell ref="AA2:AA3"/>
    <mergeCell ref="AB2:AB3"/>
    <mergeCell ref="AC2:AH2"/>
    <mergeCell ref="AI2:AK2"/>
    <mergeCell ref="T2:T3"/>
    <mergeCell ref="AL2:AM2"/>
    <mergeCell ref="AN2:AO2"/>
    <mergeCell ref="AP2:BA2"/>
    <mergeCell ref="BB2:BO2"/>
    <mergeCell ref="U2:U3"/>
    <mergeCell ref="V2:V3"/>
    <mergeCell ref="W2:W3"/>
    <mergeCell ref="X2:X3"/>
    <mergeCell ref="Y2:Y3"/>
    <mergeCell ref="A42:A43"/>
    <mergeCell ref="B42:B43"/>
    <mergeCell ref="C42:C43"/>
    <mergeCell ref="D42:D43"/>
    <mergeCell ref="F42:F43"/>
    <mergeCell ref="K35:K36"/>
    <mergeCell ref="Y35:Y36"/>
    <mergeCell ref="Z35:Z36"/>
    <mergeCell ref="AA35:AA36"/>
    <mergeCell ref="L35:O35"/>
    <mergeCell ref="P35:S35"/>
    <mergeCell ref="T35:T36"/>
    <mergeCell ref="U35:U36"/>
    <mergeCell ref="V35:V36"/>
    <mergeCell ref="W35:W36"/>
    <mergeCell ref="X35:X36"/>
    <mergeCell ref="I35:I36"/>
    <mergeCell ref="J35:J36"/>
    <mergeCell ref="H42:H43"/>
    <mergeCell ref="I42:I43"/>
    <mergeCell ref="J42:J43"/>
    <mergeCell ref="V42:V43"/>
    <mergeCell ref="W42:W43"/>
    <mergeCell ref="X42:X43"/>
    <mergeCell ref="K49:K50"/>
    <mergeCell ref="L49:O49"/>
    <mergeCell ref="BB42:BO42"/>
    <mergeCell ref="BP42:CE42"/>
    <mergeCell ref="AA42:AA43"/>
    <mergeCell ref="AB42:AB43"/>
    <mergeCell ref="AC42:AH42"/>
    <mergeCell ref="AI42:AK42"/>
    <mergeCell ref="AL42:AM42"/>
    <mergeCell ref="AA49:AA50"/>
    <mergeCell ref="AB49:AB50"/>
    <mergeCell ref="BB49:BO49"/>
    <mergeCell ref="BP49:CE49"/>
    <mergeCell ref="AP49:BA49"/>
    <mergeCell ref="Y42:Y43"/>
    <mergeCell ref="Z42:Z43"/>
    <mergeCell ref="K42:K43"/>
    <mergeCell ref="L42:O42"/>
    <mergeCell ref="P42:S42"/>
    <mergeCell ref="T42:T43"/>
    <mergeCell ref="U42:U43"/>
    <mergeCell ref="AN42:AO42"/>
    <mergeCell ref="AP42:BA42"/>
    <mergeCell ref="AL103:AM103"/>
    <mergeCell ref="AN103:AO103"/>
    <mergeCell ref="A103:A104"/>
    <mergeCell ref="B103:B104"/>
    <mergeCell ref="C103:C104"/>
    <mergeCell ref="D103:D104"/>
    <mergeCell ref="F103:F104"/>
    <mergeCell ref="G103:G104"/>
    <mergeCell ref="U103:U104"/>
    <mergeCell ref="V103:V104"/>
    <mergeCell ref="W103:W104"/>
    <mergeCell ref="X103:X104"/>
    <mergeCell ref="Y103:Y104"/>
    <mergeCell ref="J103:J104"/>
    <mergeCell ref="K103:K104"/>
    <mergeCell ref="L103:O103"/>
    <mergeCell ref="P103:S103"/>
    <mergeCell ref="T103:T104"/>
    <mergeCell ref="AP103:BA103"/>
    <mergeCell ref="BB103:BO103"/>
    <mergeCell ref="BP103:CE103"/>
    <mergeCell ref="Z103:Z104"/>
    <mergeCell ref="AA103:AA104"/>
    <mergeCell ref="AB103:AB104"/>
    <mergeCell ref="AC103:AH103"/>
    <mergeCell ref="AI103:AK103"/>
    <mergeCell ref="H103:H104"/>
    <mergeCell ref="I103:I104"/>
    <mergeCell ref="AC49:AH49"/>
    <mergeCell ref="AI49:AK49"/>
    <mergeCell ref="AL49:AM49"/>
    <mergeCell ref="AN49:AO49"/>
    <mergeCell ref="X49:X50"/>
    <mergeCell ref="Y49:Y50"/>
    <mergeCell ref="Z49:Z50"/>
    <mergeCell ref="J118:J119"/>
    <mergeCell ref="K118:K119"/>
    <mergeCell ref="L118:O118"/>
    <mergeCell ref="H111:H112"/>
    <mergeCell ref="I111:I112"/>
    <mergeCell ref="J111:J112"/>
    <mergeCell ref="Z118:Z119"/>
    <mergeCell ref="A49:A50"/>
    <mergeCell ref="B49:B50"/>
    <mergeCell ref="C49:C50"/>
    <mergeCell ref="D49:D50"/>
    <mergeCell ref="F49:F50"/>
    <mergeCell ref="G111:G112"/>
    <mergeCell ref="P49:S49"/>
    <mergeCell ref="T49:T50"/>
    <mergeCell ref="U49:U50"/>
    <mergeCell ref="V49:V50"/>
    <mergeCell ref="W49:W50"/>
    <mergeCell ref="H49:H50"/>
    <mergeCell ref="I49:I50"/>
    <mergeCell ref="J49:J50"/>
    <mergeCell ref="AA111:AA112"/>
    <mergeCell ref="V111:V112"/>
    <mergeCell ref="W111:W112"/>
    <mergeCell ref="X111:X112"/>
    <mergeCell ref="Y111:Y112"/>
    <mergeCell ref="Z111:Z112"/>
    <mergeCell ref="K111:K112"/>
    <mergeCell ref="L111:O111"/>
    <mergeCell ref="P111:S111"/>
    <mergeCell ref="T111:T112"/>
    <mergeCell ref="U111:U112"/>
    <mergeCell ref="A111:A112"/>
    <mergeCell ref="B111:B112"/>
    <mergeCell ref="C111:C112"/>
    <mergeCell ref="D111:D112"/>
    <mergeCell ref="F111:F112"/>
    <mergeCell ref="X118:X119"/>
    <mergeCell ref="Y118:Y119"/>
    <mergeCell ref="A118:A119"/>
    <mergeCell ref="B118:B119"/>
    <mergeCell ref="C118:C119"/>
    <mergeCell ref="D118:D119"/>
    <mergeCell ref="F118:F119"/>
    <mergeCell ref="G118:G119"/>
    <mergeCell ref="H118:H119"/>
    <mergeCell ref="I118:I119"/>
    <mergeCell ref="AA118:AA119"/>
    <mergeCell ref="AB118:AB119"/>
    <mergeCell ref="P118:S118"/>
    <mergeCell ref="T118:T119"/>
    <mergeCell ref="U118:U119"/>
    <mergeCell ref="V118:V119"/>
    <mergeCell ref="W118:W119"/>
    <mergeCell ref="BP143:CE143"/>
    <mergeCell ref="AA143:AA144"/>
    <mergeCell ref="AB143:AB144"/>
    <mergeCell ref="BB118:BO118"/>
    <mergeCell ref="BP118:CE118"/>
    <mergeCell ref="AP118:BA118"/>
    <mergeCell ref="BP136:CE136"/>
    <mergeCell ref="AP136:BA136"/>
    <mergeCell ref="BB136:BO136"/>
    <mergeCell ref="P136:S136"/>
    <mergeCell ref="T136:T137"/>
    <mergeCell ref="BB143:BO143"/>
    <mergeCell ref="U143:U144"/>
    <mergeCell ref="A136:A137"/>
    <mergeCell ref="B136:B137"/>
    <mergeCell ref="C136:C137"/>
    <mergeCell ref="D136:D137"/>
    <mergeCell ref="F136:F137"/>
    <mergeCell ref="G136:G137"/>
    <mergeCell ref="H136:H137"/>
    <mergeCell ref="I136:I137"/>
    <mergeCell ref="AC118:AH118"/>
    <mergeCell ref="AI118:AK118"/>
    <mergeCell ref="AL118:AM118"/>
    <mergeCell ref="AN118:AO118"/>
    <mergeCell ref="Z136:Z137"/>
    <mergeCell ref="AA136:AA137"/>
    <mergeCell ref="AB136:AB137"/>
    <mergeCell ref="AC136:AH136"/>
    <mergeCell ref="AI136:AK136"/>
    <mergeCell ref="U136:U137"/>
    <mergeCell ref="V136:V137"/>
    <mergeCell ref="W136:W137"/>
    <mergeCell ref="X136:X137"/>
    <mergeCell ref="Y136:Y137"/>
    <mergeCell ref="AL136:AM136"/>
    <mergeCell ref="AN136:AO136"/>
    <mergeCell ref="J136:J137"/>
    <mergeCell ref="K136:K137"/>
    <mergeCell ref="L136:O136"/>
    <mergeCell ref="A143:A144"/>
    <mergeCell ref="B143:B144"/>
    <mergeCell ref="C143:C144"/>
    <mergeCell ref="D143:D144"/>
    <mergeCell ref="F143:F144"/>
    <mergeCell ref="H143:H144"/>
    <mergeCell ref="I143:I144"/>
    <mergeCell ref="G143:G144"/>
    <mergeCell ref="U167:U168"/>
    <mergeCell ref="AA167:AA168"/>
    <mergeCell ref="J159:J160"/>
    <mergeCell ref="K159:K160"/>
    <mergeCell ref="AC143:AH143"/>
    <mergeCell ref="AI143:AK143"/>
    <mergeCell ref="AL143:AM143"/>
    <mergeCell ref="V143:V144"/>
    <mergeCell ref="W143:W144"/>
    <mergeCell ref="X143:X144"/>
    <mergeCell ref="Y143:Y144"/>
    <mergeCell ref="Z143:Z144"/>
    <mergeCell ref="AB159:AB160"/>
    <mergeCell ref="X152:X153"/>
    <mergeCell ref="Y152:Y153"/>
    <mergeCell ref="Z152:Z153"/>
    <mergeCell ref="J143:J144"/>
    <mergeCell ref="P167:S167"/>
    <mergeCell ref="T167:T168"/>
    <mergeCell ref="V167:V168"/>
    <mergeCell ref="W167:W168"/>
    <mergeCell ref="K143:K144"/>
    <mergeCell ref="L143:O143"/>
    <mergeCell ref="P143:S143"/>
    <mergeCell ref="H159:H160"/>
    <mergeCell ref="I159:I160"/>
    <mergeCell ref="L159:O159"/>
    <mergeCell ref="P159:S159"/>
    <mergeCell ref="U159:U160"/>
    <mergeCell ref="V159:V160"/>
    <mergeCell ref="AN143:AO143"/>
    <mergeCell ref="AP143:BA143"/>
    <mergeCell ref="T159:T160"/>
    <mergeCell ref="AA152:AA153"/>
    <mergeCell ref="Z159:Z160"/>
    <mergeCell ref="AA159:AA160"/>
    <mergeCell ref="P152:S152"/>
    <mergeCell ref="T152:T153"/>
    <mergeCell ref="U152:U153"/>
    <mergeCell ref="V152:V153"/>
    <mergeCell ref="W152:W153"/>
    <mergeCell ref="T143:T144"/>
    <mergeCell ref="A167:A168"/>
    <mergeCell ref="B167:B168"/>
    <mergeCell ref="C167:C168"/>
    <mergeCell ref="D167:D168"/>
    <mergeCell ref="F167:F168"/>
    <mergeCell ref="K167:K168"/>
    <mergeCell ref="L167:O167"/>
    <mergeCell ref="H167:H168"/>
    <mergeCell ref="I167:I168"/>
    <mergeCell ref="J167:J168"/>
    <mergeCell ref="G167:G168"/>
    <mergeCell ref="E167:E168"/>
    <mergeCell ref="B152:B153"/>
    <mergeCell ref="C152:C153"/>
    <mergeCell ref="A152:A153"/>
    <mergeCell ref="H152:H153"/>
    <mergeCell ref="I152:I153"/>
    <mergeCell ref="J152:J153"/>
    <mergeCell ref="K152:K153"/>
    <mergeCell ref="L152:O152"/>
    <mergeCell ref="D152:D153"/>
    <mergeCell ref="F152:F153"/>
    <mergeCell ref="G152:G153"/>
    <mergeCell ref="E152:E153"/>
    <mergeCell ref="A159:A160"/>
    <mergeCell ref="B159:B160"/>
    <mergeCell ref="C159:C160"/>
    <mergeCell ref="D159:D160"/>
    <mergeCell ref="F159:F160"/>
    <mergeCell ref="G159:G160"/>
    <mergeCell ref="E159:E160"/>
    <mergeCell ref="AN167:AO167"/>
    <mergeCell ref="AP167:BA167"/>
    <mergeCell ref="BB167:BO167"/>
    <mergeCell ref="BP167:CE167"/>
    <mergeCell ref="AL159:AM159"/>
    <mergeCell ref="AN159:AO159"/>
    <mergeCell ref="AP159:BA159"/>
    <mergeCell ref="BB159:BO159"/>
    <mergeCell ref="BP159:CE159"/>
    <mergeCell ref="AL167:AM167"/>
    <mergeCell ref="X167:X168"/>
    <mergeCell ref="Y167:Y168"/>
    <mergeCell ref="Z167:Z168"/>
    <mergeCell ref="AC159:AH159"/>
    <mergeCell ref="AI159:AK159"/>
    <mergeCell ref="W159:W160"/>
    <mergeCell ref="X159:X160"/>
    <mergeCell ref="Y159:Y160"/>
    <mergeCell ref="AI167:AK167"/>
    <mergeCell ref="AB167:AB168"/>
    <mergeCell ref="AC167:AH167"/>
  </mergeCells>
  <phoneticPr fontId="34" type="noConversion"/>
  <dataValidations disablePrompts="1" count="1">
    <dataValidation type="list" allowBlank="1" showInputMessage="1" showErrorMessage="1" sqref="K169:K172 K105:K106 K145:K147 K138 K44 K161:K162 K51:K97 K4:K30 K120:K132" xr:uid="{646290C9-80B0-40DA-907E-C9E1F77980B1}">
      <formula1>"dobry, dostateczny, zły"</formula1>
    </dataValidation>
  </dataValidations>
  <pageMargins left="0.70866141732283472" right="0.70866141732283472" top="0.74803149606299213" bottom="0.74803149606299213" header="0.31496062992125984" footer="0.31496062992125984"/>
  <pageSetup paperSize="9" scale="42" pageOrder="overThenDown" orientation="landscape" r:id="rId1"/>
  <headerFooter>
    <oddHeader>&amp;LUbezpieczenie majątku i odpowiedzialności cywilnej Gminy Miejskiej Kamienna Góra.&amp;RZałącznik nr 1e do SIWZ
Zakładka nr 2 - wykaz mienia oraz zabezpieczeń</oddHeader>
    <oddFooter>&amp;RStrona &amp;P z &amp;N</oddFooter>
  </headerFooter>
  <rowBreaks count="3" manualBreakCount="3">
    <brk id="47" max="16383" man="1"/>
    <brk id="109" max="16383" man="1"/>
    <brk id="157" max="16383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381"/>
  <sheetViews>
    <sheetView zoomScaleNormal="100" workbookViewId="0">
      <pane ySplit="1" topLeftCell="A360" activePane="bottomLeft" state="frozen"/>
      <selection pane="bottomLeft" activeCell="C377" sqref="C377"/>
    </sheetView>
  </sheetViews>
  <sheetFormatPr defaultRowHeight="14.25"/>
  <cols>
    <col min="1" max="1" width="6.5703125" style="51" customWidth="1"/>
    <col min="2" max="2" width="47.7109375" style="47" customWidth="1"/>
    <col min="3" max="3" width="37.28515625" style="45" customWidth="1"/>
    <col min="4" max="4" width="14.5703125" style="46" customWidth="1"/>
    <col min="5" max="5" width="7.85546875" style="46" customWidth="1"/>
    <col min="6" max="6" width="13.7109375" style="50" customWidth="1"/>
    <col min="7" max="7" width="18.5703125" style="49" customWidth="1"/>
    <col min="8" max="8" width="19.28515625" style="48" customWidth="1"/>
    <col min="9" max="9" width="31.85546875" style="163" customWidth="1"/>
    <col min="10" max="10" width="9.140625" style="9"/>
    <col min="11" max="11" width="10.85546875" style="9" bestFit="1" customWidth="1"/>
    <col min="12" max="16384" width="9.140625" style="9"/>
  </cols>
  <sheetData>
    <row r="1" spans="1:32" s="41" customFormat="1" ht="55.5" customHeight="1" thickBot="1">
      <c r="A1" s="40" t="s">
        <v>0</v>
      </c>
      <c r="B1" s="40" t="s">
        <v>112</v>
      </c>
      <c r="C1" s="40" t="s">
        <v>113</v>
      </c>
      <c r="D1" s="40" t="s">
        <v>114</v>
      </c>
      <c r="E1" s="40" t="s">
        <v>115</v>
      </c>
      <c r="F1" s="40" t="s">
        <v>1349</v>
      </c>
      <c r="G1" s="161" t="s">
        <v>103</v>
      </c>
      <c r="H1" s="162" t="s">
        <v>15</v>
      </c>
      <c r="I1" s="162" t="s">
        <v>116</v>
      </c>
    </row>
    <row r="2" spans="1:32" ht="15" thickTop="1">
      <c r="A2" s="153" t="s">
        <v>147</v>
      </c>
      <c r="B2" s="155" t="s">
        <v>178</v>
      </c>
      <c r="C2" s="155"/>
      <c r="D2" s="156"/>
      <c r="E2" s="156"/>
      <c r="F2" s="155"/>
      <c r="G2" s="154"/>
      <c r="H2" s="156"/>
      <c r="I2" s="249"/>
    </row>
    <row r="3" spans="1:32" s="243" customFormat="1" ht="15">
      <c r="A3" s="239">
        <v>1</v>
      </c>
      <c r="B3" s="240" t="s">
        <v>1206</v>
      </c>
      <c r="C3" s="245" t="s">
        <v>1207</v>
      </c>
      <c r="D3" s="245">
        <v>2016</v>
      </c>
      <c r="E3" s="239">
        <v>1</v>
      </c>
      <c r="F3" s="246" t="s">
        <v>118</v>
      </c>
      <c r="G3" s="247">
        <v>3499</v>
      </c>
      <c r="H3" s="248" t="s">
        <v>92</v>
      </c>
      <c r="I3" s="178" t="s">
        <v>1208</v>
      </c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</row>
    <row r="4" spans="1:32" s="243" customFormat="1" ht="15">
      <c r="A4" s="239">
        <v>2</v>
      </c>
      <c r="B4" s="240" t="s">
        <v>932</v>
      </c>
      <c r="C4" s="241" t="s">
        <v>931</v>
      </c>
      <c r="D4" s="239">
        <v>2016</v>
      </c>
      <c r="E4" s="239">
        <v>1</v>
      </c>
      <c r="F4" s="244" t="s">
        <v>118</v>
      </c>
      <c r="G4" s="242">
        <v>799.5</v>
      </c>
      <c r="H4" s="178" t="s">
        <v>92</v>
      </c>
      <c r="I4" s="178" t="s">
        <v>1209</v>
      </c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</row>
    <row r="5" spans="1:32" s="243" customFormat="1" ht="15">
      <c r="A5" s="239">
        <v>3</v>
      </c>
      <c r="B5" s="240" t="s">
        <v>932</v>
      </c>
      <c r="C5" s="241" t="s">
        <v>984</v>
      </c>
      <c r="D5" s="239">
        <v>2016</v>
      </c>
      <c r="E5" s="239">
        <v>1</v>
      </c>
      <c r="F5" s="244" t="s">
        <v>118</v>
      </c>
      <c r="G5" s="242">
        <v>799.5</v>
      </c>
      <c r="H5" s="178" t="s">
        <v>92</v>
      </c>
      <c r="I5" s="178" t="s">
        <v>1210</v>
      </c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</row>
    <row r="6" spans="1:32" s="243" customFormat="1" ht="15">
      <c r="A6" s="239">
        <v>4</v>
      </c>
      <c r="B6" s="240" t="s">
        <v>945</v>
      </c>
      <c r="C6" s="241" t="s">
        <v>944</v>
      </c>
      <c r="D6" s="239">
        <v>2016</v>
      </c>
      <c r="E6" s="239">
        <v>1</v>
      </c>
      <c r="F6" s="244" t="s">
        <v>118</v>
      </c>
      <c r="G6" s="242">
        <v>949</v>
      </c>
      <c r="H6" s="178" t="s">
        <v>92</v>
      </c>
      <c r="I6" s="178" t="s">
        <v>1211</v>
      </c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</row>
    <row r="7" spans="1:32" s="243" customFormat="1" ht="15">
      <c r="A7" s="239">
        <v>5</v>
      </c>
      <c r="B7" s="240" t="s">
        <v>945</v>
      </c>
      <c r="C7" s="241" t="s">
        <v>946</v>
      </c>
      <c r="D7" s="239">
        <v>2016</v>
      </c>
      <c r="E7" s="239">
        <v>1</v>
      </c>
      <c r="F7" s="244" t="s">
        <v>118</v>
      </c>
      <c r="G7" s="242">
        <v>949</v>
      </c>
      <c r="H7" s="178" t="s">
        <v>92</v>
      </c>
      <c r="I7" s="178" t="s">
        <v>1211</v>
      </c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</row>
    <row r="8" spans="1:32" s="243" customFormat="1" ht="15">
      <c r="A8" s="239">
        <v>6</v>
      </c>
      <c r="B8" s="240" t="s">
        <v>948</v>
      </c>
      <c r="C8" s="241" t="s">
        <v>947</v>
      </c>
      <c r="D8" s="239">
        <v>2016</v>
      </c>
      <c r="E8" s="239">
        <v>1</v>
      </c>
      <c r="F8" s="244" t="s">
        <v>118</v>
      </c>
      <c r="G8" s="242">
        <v>905</v>
      </c>
      <c r="H8" s="178" t="s">
        <v>92</v>
      </c>
      <c r="I8" s="178" t="s">
        <v>1211</v>
      </c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</row>
    <row r="9" spans="1:32" s="243" customFormat="1" ht="15">
      <c r="A9" s="239">
        <v>7</v>
      </c>
      <c r="B9" s="240" t="s">
        <v>922</v>
      </c>
      <c r="C9" s="241" t="s">
        <v>985</v>
      </c>
      <c r="D9" s="239">
        <v>2016</v>
      </c>
      <c r="E9" s="239">
        <v>1</v>
      </c>
      <c r="F9" s="244" t="s">
        <v>118</v>
      </c>
      <c r="G9" s="242">
        <v>790</v>
      </c>
      <c r="H9" s="178" t="s">
        <v>92</v>
      </c>
      <c r="I9" s="178" t="s">
        <v>1212</v>
      </c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</row>
    <row r="10" spans="1:32" s="243" customFormat="1" ht="15">
      <c r="A10" s="239">
        <v>8</v>
      </c>
      <c r="B10" s="240" t="s">
        <v>1213</v>
      </c>
      <c r="C10" s="241" t="s">
        <v>936</v>
      </c>
      <c r="D10" s="239">
        <v>2016</v>
      </c>
      <c r="E10" s="239">
        <v>1</v>
      </c>
      <c r="F10" s="244" t="s">
        <v>118</v>
      </c>
      <c r="G10" s="242">
        <v>669</v>
      </c>
      <c r="H10" s="178" t="s">
        <v>92</v>
      </c>
      <c r="I10" s="178" t="s">
        <v>1214</v>
      </c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</row>
    <row r="11" spans="1:32" s="243" customFormat="1" ht="15">
      <c r="A11" s="239">
        <v>9</v>
      </c>
      <c r="B11" s="240" t="s">
        <v>934</v>
      </c>
      <c r="C11" s="241" t="s">
        <v>933</v>
      </c>
      <c r="D11" s="239">
        <v>2016</v>
      </c>
      <c r="E11" s="239">
        <v>1</v>
      </c>
      <c r="F11" s="244" t="s">
        <v>118</v>
      </c>
      <c r="G11" s="242">
        <v>659</v>
      </c>
      <c r="H11" s="178" t="s">
        <v>92</v>
      </c>
      <c r="I11" s="178" t="s">
        <v>1215</v>
      </c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</row>
    <row r="12" spans="1:32" s="243" customFormat="1" ht="15">
      <c r="A12" s="239">
        <v>10</v>
      </c>
      <c r="B12" s="240" t="s">
        <v>934</v>
      </c>
      <c r="C12" s="241" t="s">
        <v>935</v>
      </c>
      <c r="D12" s="239">
        <v>2016</v>
      </c>
      <c r="E12" s="239">
        <v>1</v>
      </c>
      <c r="F12" s="244" t="s">
        <v>118</v>
      </c>
      <c r="G12" s="242">
        <v>639</v>
      </c>
      <c r="H12" s="178" t="s">
        <v>92</v>
      </c>
      <c r="I12" s="178" t="s">
        <v>1210</v>
      </c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</row>
    <row r="13" spans="1:32" s="243" customFormat="1" ht="15">
      <c r="A13" s="239">
        <v>11</v>
      </c>
      <c r="B13" s="240" t="s">
        <v>1040</v>
      </c>
      <c r="C13" s="241" t="s">
        <v>1039</v>
      </c>
      <c r="D13" s="239">
        <v>2016</v>
      </c>
      <c r="E13" s="239">
        <v>1</v>
      </c>
      <c r="F13" s="244" t="s">
        <v>118</v>
      </c>
      <c r="G13" s="242">
        <v>734</v>
      </c>
      <c r="H13" s="178" t="s">
        <v>92</v>
      </c>
      <c r="I13" s="178" t="s">
        <v>1208</v>
      </c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</row>
    <row r="14" spans="1:32" s="243" customFormat="1" ht="15">
      <c r="A14" s="239">
        <v>12</v>
      </c>
      <c r="B14" s="240" t="s">
        <v>927</v>
      </c>
      <c r="C14" s="241" t="s">
        <v>926</v>
      </c>
      <c r="D14" s="239">
        <v>2016</v>
      </c>
      <c r="E14" s="239">
        <v>1</v>
      </c>
      <c r="F14" s="244" t="s">
        <v>118</v>
      </c>
      <c r="G14" s="242">
        <v>734</v>
      </c>
      <c r="H14" s="178" t="s">
        <v>92</v>
      </c>
      <c r="I14" s="178" t="s">
        <v>1216</v>
      </c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</row>
    <row r="15" spans="1:32" s="243" customFormat="1" ht="15">
      <c r="A15" s="239">
        <v>13</v>
      </c>
      <c r="B15" s="240" t="s">
        <v>940</v>
      </c>
      <c r="C15" s="241" t="s">
        <v>939</v>
      </c>
      <c r="D15" s="239">
        <v>2016</v>
      </c>
      <c r="E15" s="239">
        <v>1</v>
      </c>
      <c r="F15" s="244" t="s">
        <v>118</v>
      </c>
      <c r="G15" s="242">
        <v>1489</v>
      </c>
      <c r="H15" s="178" t="s">
        <v>92</v>
      </c>
      <c r="I15" s="178" t="s">
        <v>1214</v>
      </c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</row>
    <row r="16" spans="1:32" s="243" customFormat="1" ht="15">
      <c r="A16" s="239">
        <v>14</v>
      </c>
      <c r="B16" s="240" t="s">
        <v>940</v>
      </c>
      <c r="C16" s="241" t="s">
        <v>941</v>
      </c>
      <c r="D16" s="239">
        <v>2016</v>
      </c>
      <c r="E16" s="239">
        <v>1</v>
      </c>
      <c r="F16" s="244" t="s">
        <v>118</v>
      </c>
      <c r="G16" s="242">
        <v>1489</v>
      </c>
      <c r="H16" s="178" t="s">
        <v>92</v>
      </c>
      <c r="I16" s="178" t="s">
        <v>1214</v>
      </c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</row>
    <row r="17" spans="1:32" s="243" customFormat="1" ht="15">
      <c r="A17" s="239">
        <v>15</v>
      </c>
      <c r="B17" s="240" t="s">
        <v>1217</v>
      </c>
      <c r="C17" s="245" t="s">
        <v>1218</v>
      </c>
      <c r="D17" s="245">
        <v>2016</v>
      </c>
      <c r="E17" s="239">
        <v>1</v>
      </c>
      <c r="F17" s="246" t="s">
        <v>118</v>
      </c>
      <c r="G17" s="247">
        <v>4428</v>
      </c>
      <c r="H17" s="248" t="s">
        <v>92</v>
      </c>
      <c r="I17" s="178" t="s">
        <v>1216</v>
      </c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</row>
    <row r="18" spans="1:32" s="243" customFormat="1" ht="15">
      <c r="A18" s="239">
        <v>16</v>
      </c>
      <c r="B18" s="240" t="s">
        <v>974</v>
      </c>
      <c r="C18" s="241" t="s">
        <v>973</v>
      </c>
      <c r="D18" s="239">
        <v>2016</v>
      </c>
      <c r="E18" s="239">
        <v>1</v>
      </c>
      <c r="F18" s="244" t="s">
        <v>118</v>
      </c>
      <c r="G18" s="242">
        <v>675</v>
      </c>
      <c r="H18" s="178" t="s">
        <v>92</v>
      </c>
      <c r="I18" s="178" t="s">
        <v>1219</v>
      </c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</row>
    <row r="19" spans="1:32" s="243" customFormat="1" ht="15">
      <c r="A19" s="239">
        <v>17</v>
      </c>
      <c r="B19" s="240" t="s">
        <v>974</v>
      </c>
      <c r="C19" s="241" t="s">
        <v>1057</v>
      </c>
      <c r="D19" s="239">
        <v>2016</v>
      </c>
      <c r="E19" s="239">
        <v>1</v>
      </c>
      <c r="F19" s="244" t="s">
        <v>118</v>
      </c>
      <c r="G19" s="242">
        <v>675</v>
      </c>
      <c r="H19" s="178" t="s">
        <v>92</v>
      </c>
      <c r="I19" s="178" t="s">
        <v>1208</v>
      </c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</row>
    <row r="20" spans="1:32" s="243" customFormat="1" ht="15">
      <c r="A20" s="239">
        <v>18</v>
      </c>
      <c r="B20" s="240" t="s">
        <v>1055</v>
      </c>
      <c r="C20" s="241" t="s">
        <v>1054</v>
      </c>
      <c r="D20" s="239">
        <v>2016</v>
      </c>
      <c r="E20" s="239">
        <v>1</v>
      </c>
      <c r="F20" s="244" t="s">
        <v>118</v>
      </c>
      <c r="G20" s="242">
        <v>449</v>
      </c>
      <c r="H20" s="178" t="s">
        <v>92</v>
      </c>
      <c r="I20" s="178" t="s">
        <v>1220</v>
      </c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</row>
    <row r="21" spans="1:32" s="243" customFormat="1" ht="15">
      <c r="A21" s="239">
        <v>19</v>
      </c>
      <c r="B21" s="240" t="s">
        <v>954</v>
      </c>
      <c r="C21" s="241" t="s">
        <v>953</v>
      </c>
      <c r="D21" s="239">
        <v>2016</v>
      </c>
      <c r="E21" s="239">
        <v>1</v>
      </c>
      <c r="F21" s="244" t="s">
        <v>118</v>
      </c>
      <c r="G21" s="242">
        <v>609</v>
      </c>
      <c r="H21" s="178" t="s">
        <v>92</v>
      </c>
      <c r="I21" s="178" t="s">
        <v>1221</v>
      </c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</row>
    <row r="22" spans="1:32" s="243" customFormat="1" ht="15">
      <c r="A22" s="239">
        <v>20</v>
      </c>
      <c r="B22" s="240" t="s">
        <v>972</v>
      </c>
      <c r="C22" s="241" t="s">
        <v>971</v>
      </c>
      <c r="D22" s="239">
        <v>2017</v>
      </c>
      <c r="E22" s="239">
        <v>1</v>
      </c>
      <c r="F22" s="244" t="s">
        <v>118</v>
      </c>
      <c r="G22" s="242">
        <v>2275</v>
      </c>
      <c r="H22" s="178" t="s">
        <v>92</v>
      </c>
      <c r="I22" s="178" t="s">
        <v>1215</v>
      </c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</row>
    <row r="23" spans="1:32" s="243" customFormat="1" ht="15">
      <c r="A23" s="239">
        <v>21</v>
      </c>
      <c r="B23" s="240" t="s">
        <v>923</v>
      </c>
      <c r="C23" s="241" t="s">
        <v>925</v>
      </c>
      <c r="D23" s="239">
        <v>2017</v>
      </c>
      <c r="E23" s="239">
        <v>1</v>
      </c>
      <c r="F23" s="244" t="s">
        <v>118</v>
      </c>
      <c r="G23" s="242">
        <v>639</v>
      </c>
      <c r="H23" s="178" t="s">
        <v>92</v>
      </c>
      <c r="I23" s="178" t="s">
        <v>1222</v>
      </c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</row>
    <row r="24" spans="1:32" s="243" customFormat="1" ht="15">
      <c r="A24" s="239">
        <v>22</v>
      </c>
      <c r="B24" s="240" t="s">
        <v>923</v>
      </c>
      <c r="C24" s="241" t="s">
        <v>924</v>
      </c>
      <c r="D24" s="239">
        <v>2017</v>
      </c>
      <c r="E24" s="239">
        <v>1</v>
      </c>
      <c r="F24" s="244" t="s">
        <v>118</v>
      </c>
      <c r="G24" s="242">
        <v>639</v>
      </c>
      <c r="H24" s="178" t="s">
        <v>92</v>
      </c>
      <c r="I24" s="178" t="s">
        <v>1222</v>
      </c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</row>
    <row r="25" spans="1:32" s="243" customFormat="1" ht="15">
      <c r="A25" s="239">
        <v>23</v>
      </c>
      <c r="B25" s="240" t="s">
        <v>950</v>
      </c>
      <c r="C25" s="241" t="s">
        <v>949</v>
      </c>
      <c r="D25" s="239">
        <v>2017</v>
      </c>
      <c r="E25" s="239">
        <v>1</v>
      </c>
      <c r="F25" s="244" t="s">
        <v>118</v>
      </c>
      <c r="G25" s="242">
        <v>3210</v>
      </c>
      <c r="H25" s="178" t="s">
        <v>92</v>
      </c>
      <c r="I25" s="178" t="s">
        <v>1223</v>
      </c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</row>
    <row r="26" spans="1:32" s="243" customFormat="1" ht="15">
      <c r="A26" s="239">
        <v>24</v>
      </c>
      <c r="B26" s="240" t="s">
        <v>952</v>
      </c>
      <c r="C26" s="241" t="s">
        <v>951</v>
      </c>
      <c r="D26" s="239">
        <v>2017</v>
      </c>
      <c r="E26" s="239">
        <v>1</v>
      </c>
      <c r="F26" s="244" t="s">
        <v>118</v>
      </c>
      <c r="G26" s="242">
        <v>2439</v>
      </c>
      <c r="H26" s="178" t="s">
        <v>92</v>
      </c>
      <c r="I26" s="178" t="s">
        <v>1224</v>
      </c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</row>
    <row r="27" spans="1:32" s="243" customFormat="1" ht="15">
      <c r="A27" s="239">
        <v>25</v>
      </c>
      <c r="B27" s="240" t="s">
        <v>930</v>
      </c>
      <c r="C27" s="241" t="s">
        <v>929</v>
      </c>
      <c r="D27" s="239">
        <v>2017</v>
      </c>
      <c r="E27" s="239">
        <v>1</v>
      </c>
      <c r="F27" s="244" t="s">
        <v>118</v>
      </c>
      <c r="G27" s="242">
        <v>2024</v>
      </c>
      <c r="H27" s="178" t="s">
        <v>92</v>
      </c>
      <c r="I27" s="178" t="s">
        <v>1225</v>
      </c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</row>
    <row r="28" spans="1:32" s="243" customFormat="1" ht="15">
      <c r="A28" s="239">
        <v>26</v>
      </c>
      <c r="B28" s="240" t="s">
        <v>1043</v>
      </c>
      <c r="C28" s="241" t="s">
        <v>1042</v>
      </c>
      <c r="D28" s="239">
        <v>2017</v>
      </c>
      <c r="E28" s="239">
        <v>1</v>
      </c>
      <c r="F28" s="244" t="s">
        <v>118</v>
      </c>
      <c r="G28" s="242">
        <v>2069</v>
      </c>
      <c r="H28" s="178" t="s">
        <v>92</v>
      </c>
      <c r="I28" s="178" t="s">
        <v>1209</v>
      </c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</row>
    <row r="29" spans="1:32" s="243" customFormat="1" ht="15">
      <c r="A29" s="239">
        <v>27</v>
      </c>
      <c r="B29" s="240" t="s">
        <v>1226</v>
      </c>
      <c r="C29" s="241" t="s">
        <v>921</v>
      </c>
      <c r="D29" s="239">
        <v>2017</v>
      </c>
      <c r="E29" s="239">
        <v>1</v>
      </c>
      <c r="F29" s="244" t="s">
        <v>118</v>
      </c>
      <c r="G29" s="242">
        <v>2127</v>
      </c>
      <c r="H29" s="178" t="s">
        <v>92</v>
      </c>
      <c r="I29" s="178" t="s">
        <v>1227</v>
      </c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</row>
    <row r="30" spans="1:32" s="243" customFormat="1" ht="15">
      <c r="A30" s="239">
        <v>28</v>
      </c>
      <c r="B30" s="240" t="s">
        <v>1228</v>
      </c>
      <c r="C30" s="245" t="s">
        <v>1229</v>
      </c>
      <c r="D30" s="245">
        <v>2017</v>
      </c>
      <c r="E30" s="239">
        <v>1</v>
      </c>
      <c r="F30" s="246" t="s">
        <v>118</v>
      </c>
      <c r="G30" s="247">
        <v>15613.62</v>
      </c>
      <c r="H30" s="248" t="s">
        <v>92</v>
      </c>
      <c r="I30" s="178" t="s">
        <v>1230</v>
      </c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</row>
    <row r="31" spans="1:32" s="243" customFormat="1" ht="15">
      <c r="A31" s="239">
        <v>29</v>
      </c>
      <c r="B31" s="240" t="s">
        <v>1228</v>
      </c>
      <c r="C31" s="245" t="s">
        <v>1231</v>
      </c>
      <c r="D31" s="245">
        <v>2017</v>
      </c>
      <c r="E31" s="239">
        <v>1</v>
      </c>
      <c r="F31" s="246" t="s">
        <v>118</v>
      </c>
      <c r="G31" s="247">
        <v>15613.62</v>
      </c>
      <c r="H31" s="248" t="s">
        <v>92</v>
      </c>
      <c r="I31" s="178" t="s">
        <v>1232</v>
      </c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</row>
    <row r="32" spans="1:32" s="243" customFormat="1" ht="15">
      <c r="A32" s="239">
        <v>30</v>
      </c>
      <c r="B32" s="240" t="s">
        <v>1228</v>
      </c>
      <c r="C32" s="245" t="s">
        <v>1233</v>
      </c>
      <c r="D32" s="245">
        <v>2017</v>
      </c>
      <c r="E32" s="239">
        <v>1</v>
      </c>
      <c r="F32" s="246" t="s">
        <v>118</v>
      </c>
      <c r="G32" s="247">
        <v>15613.62</v>
      </c>
      <c r="H32" s="248" t="s">
        <v>92</v>
      </c>
      <c r="I32" s="178" t="s">
        <v>1214</v>
      </c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</row>
    <row r="33" spans="1:32" s="243" customFormat="1" ht="15">
      <c r="A33" s="239">
        <v>31</v>
      </c>
      <c r="B33" s="240" t="s">
        <v>1234</v>
      </c>
      <c r="C33" s="245" t="s">
        <v>1235</v>
      </c>
      <c r="D33" s="245">
        <v>2017</v>
      </c>
      <c r="E33" s="239">
        <v>1</v>
      </c>
      <c r="F33" s="246" t="s">
        <v>118</v>
      </c>
      <c r="G33" s="247">
        <v>28536</v>
      </c>
      <c r="H33" s="248" t="s">
        <v>92</v>
      </c>
      <c r="I33" s="178" t="s">
        <v>1208</v>
      </c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</row>
    <row r="34" spans="1:32" s="243" customFormat="1" ht="15">
      <c r="A34" s="239">
        <v>32</v>
      </c>
      <c r="B34" s="240" t="s">
        <v>284</v>
      </c>
      <c r="C34" s="241" t="s">
        <v>1041</v>
      </c>
      <c r="D34" s="239">
        <v>2017</v>
      </c>
      <c r="E34" s="239">
        <v>1</v>
      </c>
      <c r="F34" s="244" t="s">
        <v>118</v>
      </c>
      <c r="G34" s="242">
        <v>419</v>
      </c>
      <c r="H34" s="178" t="s">
        <v>92</v>
      </c>
      <c r="I34" s="178" t="s">
        <v>1209</v>
      </c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</row>
    <row r="35" spans="1:32" s="243" customFormat="1" ht="15">
      <c r="A35" s="239">
        <v>33</v>
      </c>
      <c r="B35" s="240" t="s">
        <v>938</v>
      </c>
      <c r="C35" s="241" t="s">
        <v>943</v>
      </c>
      <c r="D35" s="239">
        <v>2017</v>
      </c>
      <c r="E35" s="239">
        <v>1</v>
      </c>
      <c r="F35" s="244" t="s">
        <v>118</v>
      </c>
      <c r="G35" s="242">
        <v>652.33000000000004</v>
      </c>
      <c r="H35" s="178" t="s">
        <v>92</v>
      </c>
      <c r="I35" s="178" t="s">
        <v>1214</v>
      </c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</row>
    <row r="36" spans="1:32" s="243" customFormat="1" ht="15">
      <c r="A36" s="239">
        <v>34</v>
      </c>
      <c r="B36" s="240" t="s">
        <v>938</v>
      </c>
      <c r="C36" s="241" t="s">
        <v>937</v>
      </c>
      <c r="D36" s="239">
        <v>2017</v>
      </c>
      <c r="E36" s="239">
        <v>1</v>
      </c>
      <c r="F36" s="244" t="s">
        <v>118</v>
      </c>
      <c r="G36" s="242">
        <v>652.34</v>
      </c>
      <c r="H36" s="178" t="s">
        <v>92</v>
      </c>
      <c r="I36" s="178" t="s">
        <v>1214</v>
      </c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</row>
    <row r="37" spans="1:32" s="243" customFormat="1" ht="15">
      <c r="A37" s="239">
        <v>35</v>
      </c>
      <c r="B37" s="240" t="s">
        <v>938</v>
      </c>
      <c r="C37" s="241" t="s">
        <v>942</v>
      </c>
      <c r="D37" s="239">
        <v>2017</v>
      </c>
      <c r="E37" s="239">
        <v>1</v>
      </c>
      <c r="F37" s="244" t="s">
        <v>118</v>
      </c>
      <c r="G37" s="242">
        <v>652.33000000000004</v>
      </c>
      <c r="H37" s="178" t="s">
        <v>92</v>
      </c>
      <c r="I37" s="178" t="s">
        <v>1214</v>
      </c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</row>
    <row r="38" spans="1:32" s="243" customFormat="1" ht="15">
      <c r="A38" s="239">
        <v>36</v>
      </c>
      <c r="B38" s="240" t="s">
        <v>279</v>
      </c>
      <c r="C38" s="245" t="s">
        <v>1236</v>
      </c>
      <c r="D38" s="245">
        <v>2017</v>
      </c>
      <c r="E38" s="239">
        <v>1</v>
      </c>
      <c r="F38" s="246" t="s">
        <v>118</v>
      </c>
      <c r="G38" s="247">
        <v>18819</v>
      </c>
      <c r="H38" s="248" t="s">
        <v>92</v>
      </c>
      <c r="I38" s="178" t="s">
        <v>1208</v>
      </c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</row>
    <row r="39" spans="1:32" s="243" customFormat="1" ht="15">
      <c r="A39" s="239">
        <v>37</v>
      </c>
      <c r="B39" s="240" t="s">
        <v>1237</v>
      </c>
      <c r="C39" s="245" t="s">
        <v>1238</v>
      </c>
      <c r="D39" s="245">
        <v>2017</v>
      </c>
      <c r="E39" s="239">
        <v>1</v>
      </c>
      <c r="F39" s="246" t="s">
        <v>118</v>
      </c>
      <c r="G39" s="247">
        <v>2431.71</v>
      </c>
      <c r="H39" s="248" t="s">
        <v>92</v>
      </c>
      <c r="I39" s="178" t="s">
        <v>1239</v>
      </c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</row>
    <row r="40" spans="1:32" s="243" customFormat="1" ht="15">
      <c r="A40" s="239">
        <v>38</v>
      </c>
      <c r="B40" s="240" t="s">
        <v>1237</v>
      </c>
      <c r="C40" s="245" t="s">
        <v>1240</v>
      </c>
      <c r="D40" s="245">
        <v>2017</v>
      </c>
      <c r="E40" s="239">
        <v>1</v>
      </c>
      <c r="F40" s="246" t="s">
        <v>118</v>
      </c>
      <c r="G40" s="247">
        <v>2431.71</v>
      </c>
      <c r="H40" s="248" t="s">
        <v>92</v>
      </c>
      <c r="I40" s="178" t="s">
        <v>1239</v>
      </c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</row>
    <row r="41" spans="1:32" s="243" customFormat="1" ht="15">
      <c r="A41" s="239">
        <v>39</v>
      </c>
      <c r="B41" s="240" t="s">
        <v>1237</v>
      </c>
      <c r="C41" s="245" t="s">
        <v>1241</v>
      </c>
      <c r="D41" s="245">
        <v>2017</v>
      </c>
      <c r="E41" s="239">
        <v>1</v>
      </c>
      <c r="F41" s="246" t="s">
        <v>118</v>
      </c>
      <c r="G41" s="247">
        <v>2431.71</v>
      </c>
      <c r="H41" s="248" t="s">
        <v>92</v>
      </c>
      <c r="I41" s="178" t="s">
        <v>1219</v>
      </c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</row>
    <row r="42" spans="1:32" s="243" customFormat="1" ht="15">
      <c r="A42" s="239">
        <v>40</v>
      </c>
      <c r="B42" s="240" t="s">
        <v>1242</v>
      </c>
      <c r="C42" s="245" t="s">
        <v>1243</v>
      </c>
      <c r="D42" s="245">
        <v>2017</v>
      </c>
      <c r="E42" s="239">
        <v>1</v>
      </c>
      <c r="F42" s="246" t="s">
        <v>118</v>
      </c>
      <c r="G42" s="247">
        <v>5500</v>
      </c>
      <c r="H42" s="248" t="s">
        <v>92</v>
      </c>
      <c r="I42" s="178" t="s">
        <v>1244</v>
      </c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</row>
    <row r="43" spans="1:32" s="243" customFormat="1" ht="15">
      <c r="A43" s="239">
        <v>41</v>
      </c>
      <c r="B43" s="240" t="s">
        <v>1245</v>
      </c>
      <c r="C43" s="245" t="s">
        <v>1246</v>
      </c>
      <c r="D43" s="245">
        <v>2017</v>
      </c>
      <c r="E43" s="239">
        <v>1</v>
      </c>
      <c r="F43" s="246" t="s">
        <v>118</v>
      </c>
      <c r="G43" s="247">
        <v>2408.34</v>
      </c>
      <c r="H43" s="248" t="s">
        <v>92</v>
      </c>
      <c r="I43" s="178" t="s">
        <v>1208</v>
      </c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</row>
    <row r="44" spans="1:32" s="243" customFormat="1" ht="15">
      <c r="A44" s="239">
        <v>42</v>
      </c>
      <c r="B44" s="240" t="s">
        <v>1245</v>
      </c>
      <c r="C44" s="245" t="s">
        <v>1247</v>
      </c>
      <c r="D44" s="245">
        <v>2017</v>
      </c>
      <c r="E44" s="239">
        <v>1</v>
      </c>
      <c r="F44" s="246" t="s">
        <v>118</v>
      </c>
      <c r="G44" s="247">
        <v>2408.34</v>
      </c>
      <c r="H44" s="248" t="s">
        <v>92</v>
      </c>
      <c r="I44" s="178" t="s">
        <v>1208</v>
      </c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</row>
    <row r="45" spans="1:32" s="243" customFormat="1" ht="15">
      <c r="A45" s="239">
        <v>43</v>
      </c>
      <c r="B45" s="240" t="s">
        <v>1245</v>
      </c>
      <c r="C45" s="245" t="s">
        <v>1248</v>
      </c>
      <c r="D45" s="245">
        <v>2017</v>
      </c>
      <c r="E45" s="239">
        <v>1</v>
      </c>
      <c r="F45" s="246" t="s">
        <v>118</v>
      </c>
      <c r="G45" s="247">
        <v>2408.34</v>
      </c>
      <c r="H45" s="248" t="s">
        <v>92</v>
      </c>
      <c r="I45" s="178" t="s">
        <v>1208</v>
      </c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</row>
    <row r="46" spans="1:32" s="243" customFormat="1" ht="15">
      <c r="A46" s="239">
        <v>44</v>
      </c>
      <c r="B46" s="240" t="s">
        <v>282</v>
      </c>
      <c r="C46" s="245" t="s">
        <v>1249</v>
      </c>
      <c r="D46" s="245">
        <v>2017</v>
      </c>
      <c r="E46" s="239">
        <v>1</v>
      </c>
      <c r="F46" s="246" t="s">
        <v>118</v>
      </c>
      <c r="G46" s="247">
        <v>2029.5</v>
      </c>
      <c r="H46" s="248" t="s">
        <v>92</v>
      </c>
      <c r="I46" s="178" t="s">
        <v>1208</v>
      </c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</row>
    <row r="47" spans="1:32" s="243" customFormat="1" ht="15">
      <c r="A47" s="239">
        <v>45</v>
      </c>
      <c r="B47" s="240" t="s">
        <v>1250</v>
      </c>
      <c r="C47" s="245" t="s">
        <v>1251</v>
      </c>
      <c r="D47" s="245">
        <v>2017</v>
      </c>
      <c r="E47" s="239">
        <v>1</v>
      </c>
      <c r="F47" s="246" t="s">
        <v>118</v>
      </c>
      <c r="G47" s="247">
        <v>15744</v>
      </c>
      <c r="H47" s="248" t="s">
        <v>92</v>
      </c>
      <c r="I47" s="178" t="s">
        <v>1208</v>
      </c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</row>
    <row r="48" spans="1:32" s="243" customFormat="1" ht="15">
      <c r="A48" s="239">
        <v>46</v>
      </c>
      <c r="B48" s="240" t="s">
        <v>1252</v>
      </c>
      <c r="C48" s="245" t="s">
        <v>1253</v>
      </c>
      <c r="D48" s="245">
        <v>2017</v>
      </c>
      <c r="E48" s="239">
        <v>1</v>
      </c>
      <c r="F48" s="246" t="s">
        <v>118</v>
      </c>
      <c r="G48" s="247">
        <v>9594</v>
      </c>
      <c r="H48" s="248" t="s">
        <v>92</v>
      </c>
      <c r="I48" s="178" t="s">
        <v>1208</v>
      </c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</row>
    <row r="49" spans="1:32" s="243" customFormat="1" ht="15">
      <c r="A49" s="239">
        <v>47</v>
      </c>
      <c r="B49" s="240" t="s">
        <v>219</v>
      </c>
      <c r="C49" s="245" t="s">
        <v>1254</v>
      </c>
      <c r="D49" s="245">
        <v>2017</v>
      </c>
      <c r="E49" s="239">
        <v>1</v>
      </c>
      <c r="F49" s="246" t="s">
        <v>118</v>
      </c>
      <c r="G49" s="247">
        <v>4760.1000000000004</v>
      </c>
      <c r="H49" s="248" t="s">
        <v>92</v>
      </c>
      <c r="I49" s="178" t="s">
        <v>1255</v>
      </c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</row>
    <row r="50" spans="1:32" s="243" customFormat="1" ht="15">
      <c r="A50" s="239">
        <v>48</v>
      </c>
      <c r="B50" s="240" t="s">
        <v>968</v>
      </c>
      <c r="C50" s="241" t="s">
        <v>967</v>
      </c>
      <c r="D50" s="239">
        <v>2018</v>
      </c>
      <c r="E50" s="239">
        <v>1</v>
      </c>
      <c r="F50" s="244" t="s">
        <v>118</v>
      </c>
      <c r="G50" s="242">
        <v>3321</v>
      </c>
      <c r="H50" s="178" t="s">
        <v>92</v>
      </c>
      <c r="I50" s="178" t="s">
        <v>1256</v>
      </c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</row>
    <row r="51" spans="1:32" s="243" customFormat="1" ht="15">
      <c r="A51" s="239">
        <v>49</v>
      </c>
      <c r="B51" s="240" t="s">
        <v>966</v>
      </c>
      <c r="C51" s="241" t="s">
        <v>965</v>
      </c>
      <c r="D51" s="239">
        <v>2018</v>
      </c>
      <c r="E51" s="239">
        <v>1</v>
      </c>
      <c r="F51" s="244" t="s">
        <v>118</v>
      </c>
      <c r="G51" s="242">
        <v>1537.5</v>
      </c>
      <c r="H51" s="178" t="s">
        <v>92</v>
      </c>
      <c r="I51" s="178" t="s">
        <v>1257</v>
      </c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</row>
    <row r="52" spans="1:32" s="243" customFormat="1" ht="15">
      <c r="A52" s="239">
        <v>50</v>
      </c>
      <c r="B52" s="240" t="s">
        <v>983</v>
      </c>
      <c r="C52" s="241" t="s">
        <v>982</v>
      </c>
      <c r="D52" s="239">
        <v>2018</v>
      </c>
      <c r="E52" s="239">
        <v>1</v>
      </c>
      <c r="F52" s="244" t="s">
        <v>118</v>
      </c>
      <c r="G52" s="242">
        <v>2583</v>
      </c>
      <c r="H52" s="178" t="s">
        <v>92</v>
      </c>
      <c r="I52" s="178" t="s">
        <v>1258</v>
      </c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</row>
    <row r="53" spans="1:32" s="243" customFormat="1" ht="15">
      <c r="A53" s="239">
        <v>51</v>
      </c>
      <c r="B53" s="240" t="s">
        <v>1067</v>
      </c>
      <c r="C53" s="241" t="s">
        <v>1066</v>
      </c>
      <c r="D53" s="239">
        <v>2018</v>
      </c>
      <c r="E53" s="239">
        <v>1</v>
      </c>
      <c r="F53" s="244" t="s">
        <v>118</v>
      </c>
      <c r="G53" s="242">
        <v>545</v>
      </c>
      <c r="H53" s="178" t="s">
        <v>92</v>
      </c>
      <c r="I53" s="178" t="s">
        <v>1259</v>
      </c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</row>
    <row r="54" spans="1:32" s="243" customFormat="1" ht="15">
      <c r="A54" s="239">
        <v>52</v>
      </c>
      <c r="B54" s="240" t="s">
        <v>1064</v>
      </c>
      <c r="C54" s="241" t="s">
        <v>1063</v>
      </c>
      <c r="D54" s="239">
        <v>2018</v>
      </c>
      <c r="E54" s="239">
        <v>1</v>
      </c>
      <c r="F54" s="244" t="s">
        <v>118</v>
      </c>
      <c r="G54" s="242">
        <v>367.77</v>
      </c>
      <c r="H54" s="178" t="s">
        <v>92</v>
      </c>
      <c r="I54" s="178" t="s">
        <v>1225</v>
      </c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</row>
    <row r="55" spans="1:32" s="243" customFormat="1" ht="15">
      <c r="A55" s="239">
        <v>53</v>
      </c>
      <c r="B55" s="240" t="s">
        <v>1064</v>
      </c>
      <c r="C55" s="241" t="s">
        <v>1065</v>
      </c>
      <c r="D55" s="239">
        <v>2018</v>
      </c>
      <c r="E55" s="239">
        <v>1</v>
      </c>
      <c r="F55" s="244" t="s">
        <v>118</v>
      </c>
      <c r="G55" s="242">
        <v>367.77</v>
      </c>
      <c r="H55" s="178" t="s">
        <v>92</v>
      </c>
      <c r="I55" s="178" t="s">
        <v>1225</v>
      </c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</row>
    <row r="56" spans="1:32" s="243" customFormat="1" ht="15">
      <c r="A56" s="239">
        <v>54</v>
      </c>
      <c r="B56" s="240" t="s">
        <v>1061</v>
      </c>
      <c r="C56" s="241" t="s">
        <v>1062</v>
      </c>
      <c r="D56" s="239">
        <v>2018</v>
      </c>
      <c r="E56" s="239">
        <v>1</v>
      </c>
      <c r="F56" s="244" t="s">
        <v>118</v>
      </c>
      <c r="G56" s="242">
        <v>539</v>
      </c>
      <c r="H56" s="178" t="s">
        <v>92</v>
      </c>
      <c r="I56" s="178" t="s">
        <v>1225</v>
      </c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</row>
    <row r="57" spans="1:32" s="243" customFormat="1" ht="15">
      <c r="A57" s="239">
        <v>55</v>
      </c>
      <c r="B57" s="240" t="s">
        <v>1061</v>
      </c>
      <c r="C57" s="241" t="s">
        <v>1060</v>
      </c>
      <c r="D57" s="239">
        <v>2018</v>
      </c>
      <c r="E57" s="239">
        <v>1</v>
      </c>
      <c r="F57" s="244" t="s">
        <v>118</v>
      </c>
      <c r="G57" s="242">
        <v>539</v>
      </c>
      <c r="H57" s="178" t="s">
        <v>92</v>
      </c>
      <c r="I57" s="178" t="s">
        <v>1225</v>
      </c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</row>
    <row r="58" spans="1:32" s="243" customFormat="1" ht="15">
      <c r="A58" s="239">
        <v>56</v>
      </c>
      <c r="B58" s="240" t="s">
        <v>1114</v>
      </c>
      <c r="C58" s="241" t="s">
        <v>1113</v>
      </c>
      <c r="D58" s="239">
        <v>2018</v>
      </c>
      <c r="E58" s="239">
        <v>1</v>
      </c>
      <c r="F58" s="244" t="s">
        <v>118</v>
      </c>
      <c r="G58" s="242">
        <v>4000</v>
      </c>
      <c r="H58" s="178" t="s">
        <v>92</v>
      </c>
      <c r="I58" s="178" t="s">
        <v>1260</v>
      </c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</row>
    <row r="59" spans="1:32" s="243" customFormat="1" ht="15">
      <c r="A59" s="239">
        <v>57</v>
      </c>
      <c r="B59" s="240" t="s">
        <v>981</v>
      </c>
      <c r="C59" s="241" t="s">
        <v>980</v>
      </c>
      <c r="D59" s="239">
        <v>2018</v>
      </c>
      <c r="E59" s="239">
        <v>1</v>
      </c>
      <c r="F59" s="244" t="s">
        <v>118</v>
      </c>
      <c r="G59" s="242">
        <v>854</v>
      </c>
      <c r="H59" s="178" t="s">
        <v>92</v>
      </c>
      <c r="I59" s="178" t="s">
        <v>1224</v>
      </c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</row>
    <row r="60" spans="1:32" s="243" customFormat="1" ht="15">
      <c r="A60" s="239">
        <v>58</v>
      </c>
      <c r="B60" s="240" t="s">
        <v>960</v>
      </c>
      <c r="C60" s="241" t="s">
        <v>959</v>
      </c>
      <c r="D60" s="239">
        <v>2018</v>
      </c>
      <c r="E60" s="239">
        <v>1</v>
      </c>
      <c r="F60" s="244" t="s">
        <v>118</v>
      </c>
      <c r="G60" s="242">
        <v>854</v>
      </c>
      <c r="H60" s="178" t="s">
        <v>92</v>
      </c>
      <c r="I60" s="178" t="s">
        <v>1232</v>
      </c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</row>
    <row r="61" spans="1:32" s="243" customFormat="1" ht="15">
      <c r="A61" s="239">
        <v>59</v>
      </c>
      <c r="B61" s="240" t="s">
        <v>960</v>
      </c>
      <c r="C61" s="241" t="s">
        <v>975</v>
      </c>
      <c r="D61" s="239">
        <v>2018</v>
      </c>
      <c r="E61" s="239">
        <v>1</v>
      </c>
      <c r="F61" s="244" t="s">
        <v>118</v>
      </c>
      <c r="G61" s="242">
        <v>854</v>
      </c>
      <c r="H61" s="178" t="s">
        <v>92</v>
      </c>
      <c r="I61" s="178" t="s">
        <v>1221</v>
      </c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</row>
    <row r="62" spans="1:32" s="243" customFormat="1" ht="15">
      <c r="A62" s="239">
        <v>60</v>
      </c>
      <c r="B62" s="240" t="s">
        <v>960</v>
      </c>
      <c r="C62" s="241" t="s">
        <v>976</v>
      </c>
      <c r="D62" s="239">
        <v>2018</v>
      </c>
      <c r="E62" s="239">
        <v>1</v>
      </c>
      <c r="F62" s="244" t="s">
        <v>118</v>
      </c>
      <c r="G62" s="242">
        <v>854</v>
      </c>
      <c r="H62" s="178" t="s">
        <v>92</v>
      </c>
      <c r="I62" s="178" t="s">
        <v>1221</v>
      </c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</row>
    <row r="63" spans="1:32" s="243" customFormat="1" ht="15">
      <c r="A63" s="239">
        <v>61</v>
      </c>
      <c r="B63" s="240" t="s">
        <v>960</v>
      </c>
      <c r="C63" s="241" t="s">
        <v>978</v>
      </c>
      <c r="D63" s="239">
        <v>2018</v>
      </c>
      <c r="E63" s="239">
        <v>1</v>
      </c>
      <c r="F63" s="244" t="s">
        <v>118</v>
      </c>
      <c r="G63" s="242">
        <v>854</v>
      </c>
      <c r="H63" s="178" t="s">
        <v>92</v>
      </c>
      <c r="I63" s="178" t="s">
        <v>1214</v>
      </c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</row>
    <row r="64" spans="1:32" s="243" customFormat="1" ht="15">
      <c r="A64" s="239">
        <v>62</v>
      </c>
      <c r="B64" s="240" t="s">
        <v>960</v>
      </c>
      <c r="C64" s="241" t="s">
        <v>979</v>
      </c>
      <c r="D64" s="239">
        <v>2018</v>
      </c>
      <c r="E64" s="239">
        <v>1</v>
      </c>
      <c r="F64" s="244" t="s">
        <v>118</v>
      </c>
      <c r="G64" s="242">
        <v>854</v>
      </c>
      <c r="H64" s="178" t="s">
        <v>92</v>
      </c>
      <c r="I64" s="178" t="s">
        <v>1214</v>
      </c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</row>
    <row r="65" spans="1:32" s="243" customFormat="1" ht="15">
      <c r="A65" s="239">
        <v>63</v>
      </c>
      <c r="B65" s="240" t="s">
        <v>970</v>
      </c>
      <c r="C65" s="241" t="s">
        <v>969</v>
      </c>
      <c r="D65" s="239">
        <v>2018</v>
      </c>
      <c r="E65" s="239">
        <v>1</v>
      </c>
      <c r="F65" s="244" t="s">
        <v>118</v>
      </c>
      <c r="G65" s="242">
        <v>3087</v>
      </c>
      <c r="H65" s="178" t="s">
        <v>92</v>
      </c>
      <c r="I65" s="178" t="s">
        <v>1261</v>
      </c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</row>
    <row r="66" spans="1:32" s="243" customFormat="1" ht="15">
      <c r="A66" s="239">
        <v>64</v>
      </c>
      <c r="B66" s="240" t="s">
        <v>970</v>
      </c>
      <c r="C66" s="241" t="s">
        <v>977</v>
      </c>
      <c r="D66" s="239">
        <v>2018</v>
      </c>
      <c r="E66" s="239">
        <v>1</v>
      </c>
      <c r="F66" s="244" t="s">
        <v>118</v>
      </c>
      <c r="G66" s="242">
        <v>3087</v>
      </c>
      <c r="H66" s="178" t="s">
        <v>92</v>
      </c>
      <c r="I66" s="178" t="s">
        <v>1262</v>
      </c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</row>
    <row r="67" spans="1:32" s="243" customFormat="1" ht="15">
      <c r="A67" s="239">
        <v>65</v>
      </c>
      <c r="B67" s="240" t="s">
        <v>956</v>
      </c>
      <c r="C67" s="241" t="s">
        <v>955</v>
      </c>
      <c r="D67" s="239">
        <v>2018</v>
      </c>
      <c r="E67" s="239">
        <v>1</v>
      </c>
      <c r="F67" s="244" t="s">
        <v>118</v>
      </c>
      <c r="G67" s="242">
        <v>449</v>
      </c>
      <c r="H67" s="178" t="s">
        <v>92</v>
      </c>
      <c r="I67" s="178" t="s">
        <v>1232</v>
      </c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</row>
    <row r="68" spans="1:32" s="243" customFormat="1" ht="15">
      <c r="A68" s="239">
        <v>66</v>
      </c>
      <c r="B68" s="240" t="s">
        <v>956</v>
      </c>
      <c r="C68" s="241" t="s">
        <v>957</v>
      </c>
      <c r="D68" s="239">
        <v>2018</v>
      </c>
      <c r="E68" s="239">
        <v>1</v>
      </c>
      <c r="F68" s="244" t="s">
        <v>118</v>
      </c>
      <c r="G68" s="242">
        <v>449</v>
      </c>
      <c r="H68" s="178" t="s">
        <v>92</v>
      </c>
      <c r="I68" s="178" t="s">
        <v>1232</v>
      </c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</row>
    <row r="69" spans="1:32" s="243" customFormat="1" ht="15">
      <c r="A69" s="239">
        <v>67</v>
      </c>
      <c r="B69" s="240" t="s">
        <v>956</v>
      </c>
      <c r="C69" s="241" t="s">
        <v>958</v>
      </c>
      <c r="D69" s="239">
        <v>2018</v>
      </c>
      <c r="E69" s="239">
        <v>1</v>
      </c>
      <c r="F69" s="244" t="s">
        <v>118</v>
      </c>
      <c r="G69" s="242">
        <v>449</v>
      </c>
      <c r="H69" s="178" t="s">
        <v>92</v>
      </c>
      <c r="I69" s="178" t="s">
        <v>1216</v>
      </c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</row>
    <row r="70" spans="1:32" s="243" customFormat="1" ht="15">
      <c r="A70" s="239">
        <v>68</v>
      </c>
      <c r="B70" s="240" t="s">
        <v>964</v>
      </c>
      <c r="C70" s="241" t="s">
        <v>963</v>
      </c>
      <c r="D70" s="239">
        <v>2018</v>
      </c>
      <c r="E70" s="239">
        <v>1</v>
      </c>
      <c r="F70" s="244" t="s">
        <v>118</v>
      </c>
      <c r="G70" s="242">
        <v>584</v>
      </c>
      <c r="H70" s="178" t="s">
        <v>92</v>
      </c>
      <c r="I70" s="178" t="s">
        <v>1216</v>
      </c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</row>
    <row r="71" spans="1:32" s="243" customFormat="1" ht="15">
      <c r="A71" s="239">
        <v>69</v>
      </c>
      <c r="B71" s="240" t="s">
        <v>1059</v>
      </c>
      <c r="C71" s="241" t="s">
        <v>1058</v>
      </c>
      <c r="D71" s="239">
        <v>2018</v>
      </c>
      <c r="E71" s="239">
        <v>1</v>
      </c>
      <c r="F71" s="244" t="s">
        <v>118</v>
      </c>
      <c r="G71" s="242">
        <v>1625.89</v>
      </c>
      <c r="H71" s="178" t="s">
        <v>92</v>
      </c>
      <c r="I71" s="178" t="s">
        <v>1261</v>
      </c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</row>
    <row r="72" spans="1:32" s="243" customFormat="1" ht="15">
      <c r="A72" s="239">
        <v>70</v>
      </c>
      <c r="B72" s="240" t="s">
        <v>219</v>
      </c>
      <c r="C72" s="245" t="s">
        <v>1263</v>
      </c>
      <c r="D72" s="245">
        <v>2018</v>
      </c>
      <c r="E72" s="239">
        <v>1</v>
      </c>
      <c r="F72" s="246" t="s">
        <v>118</v>
      </c>
      <c r="G72" s="247">
        <v>6099.2</v>
      </c>
      <c r="H72" s="248" t="s">
        <v>92</v>
      </c>
      <c r="I72" s="178" t="s">
        <v>1264</v>
      </c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</row>
    <row r="73" spans="1:32" s="243" customFormat="1" ht="15">
      <c r="A73" s="239">
        <v>71</v>
      </c>
      <c r="B73" s="240" t="s">
        <v>1002</v>
      </c>
      <c r="C73" s="241" t="s">
        <v>1001</v>
      </c>
      <c r="D73" s="239">
        <v>2019</v>
      </c>
      <c r="E73" s="239">
        <v>1</v>
      </c>
      <c r="F73" s="244" t="s">
        <v>118</v>
      </c>
      <c r="G73" s="242">
        <v>676.5</v>
      </c>
      <c r="H73" s="178" t="s">
        <v>92</v>
      </c>
      <c r="I73" s="178" t="s">
        <v>1261</v>
      </c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</row>
    <row r="74" spans="1:32" s="243" customFormat="1" ht="15">
      <c r="A74" s="239">
        <v>72</v>
      </c>
      <c r="B74" s="240" t="s">
        <v>993</v>
      </c>
      <c r="C74" s="241" t="s">
        <v>992</v>
      </c>
      <c r="D74" s="239">
        <v>2019</v>
      </c>
      <c r="E74" s="239">
        <v>1</v>
      </c>
      <c r="F74" s="244" t="s">
        <v>118</v>
      </c>
      <c r="G74" s="242">
        <v>2447.6999999999998</v>
      </c>
      <c r="H74" s="178" t="s">
        <v>92</v>
      </c>
      <c r="I74" s="178" t="s">
        <v>1212</v>
      </c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</row>
    <row r="75" spans="1:32" s="243" customFormat="1" ht="15">
      <c r="A75" s="239">
        <v>73</v>
      </c>
      <c r="B75" s="240" t="s">
        <v>999</v>
      </c>
      <c r="C75" s="241" t="s">
        <v>998</v>
      </c>
      <c r="D75" s="239">
        <v>2019</v>
      </c>
      <c r="E75" s="239">
        <v>1</v>
      </c>
      <c r="F75" s="244" t="s">
        <v>118</v>
      </c>
      <c r="G75" s="242">
        <v>1450</v>
      </c>
      <c r="H75" s="178" t="s">
        <v>92</v>
      </c>
      <c r="I75" s="178" t="s">
        <v>1211</v>
      </c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</row>
    <row r="76" spans="1:32" s="243" customFormat="1" ht="15">
      <c r="A76" s="239">
        <v>74</v>
      </c>
      <c r="B76" s="240" t="s">
        <v>1036</v>
      </c>
      <c r="C76" s="241" t="s">
        <v>1035</v>
      </c>
      <c r="D76" s="239">
        <v>2019</v>
      </c>
      <c r="E76" s="239">
        <v>1</v>
      </c>
      <c r="F76" s="244" t="s">
        <v>118</v>
      </c>
      <c r="G76" s="242">
        <v>909</v>
      </c>
      <c r="H76" s="178" t="s">
        <v>92</v>
      </c>
      <c r="I76" s="178" t="s">
        <v>1265</v>
      </c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</row>
    <row r="77" spans="1:32" s="243" customFormat="1" ht="15">
      <c r="A77" s="239">
        <v>75</v>
      </c>
      <c r="B77" s="240" t="s">
        <v>1266</v>
      </c>
      <c r="C77" s="241" t="s">
        <v>1004</v>
      </c>
      <c r="D77" s="239">
        <v>2019</v>
      </c>
      <c r="E77" s="239">
        <v>1</v>
      </c>
      <c r="F77" s="244" t="s">
        <v>118</v>
      </c>
      <c r="G77" s="242">
        <v>786</v>
      </c>
      <c r="H77" s="178" t="s">
        <v>92</v>
      </c>
      <c r="I77" s="178" t="s">
        <v>1267</v>
      </c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</row>
    <row r="78" spans="1:32" s="243" customFormat="1" ht="15">
      <c r="A78" s="239">
        <v>76</v>
      </c>
      <c r="B78" s="240" t="s">
        <v>1266</v>
      </c>
      <c r="C78" s="241" t="s">
        <v>1003</v>
      </c>
      <c r="D78" s="239">
        <v>2019</v>
      </c>
      <c r="E78" s="239">
        <v>1</v>
      </c>
      <c r="F78" s="244" t="s">
        <v>118</v>
      </c>
      <c r="G78" s="242">
        <v>786</v>
      </c>
      <c r="H78" s="178" t="s">
        <v>92</v>
      </c>
      <c r="I78" s="178" t="s">
        <v>1268</v>
      </c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</row>
    <row r="79" spans="1:32" s="243" customFormat="1" ht="15">
      <c r="A79" s="239">
        <v>77</v>
      </c>
      <c r="B79" s="240" t="s">
        <v>1269</v>
      </c>
      <c r="C79" s="241" t="s">
        <v>1015</v>
      </c>
      <c r="D79" s="239">
        <v>2019</v>
      </c>
      <c r="E79" s="239">
        <v>1</v>
      </c>
      <c r="F79" s="244" t="s">
        <v>118</v>
      </c>
      <c r="G79" s="242">
        <v>818</v>
      </c>
      <c r="H79" s="178" t="s">
        <v>92</v>
      </c>
      <c r="I79" s="178" t="s">
        <v>1270</v>
      </c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</row>
    <row r="80" spans="1:32" s="243" customFormat="1" ht="15">
      <c r="A80" s="239">
        <v>78</v>
      </c>
      <c r="B80" s="240" t="s">
        <v>997</v>
      </c>
      <c r="C80" s="241" t="s">
        <v>996</v>
      </c>
      <c r="D80" s="239">
        <v>2019</v>
      </c>
      <c r="E80" s="239">
        <v>1</v>
      </c>
      <c r="F80" s="244" t="s">
        <v>118</v>
      </c>
      <c r="G80" s="242">
        <v>1722</v>
      </c>
      <c r="H80" s="178" t="s">
        <v>92</v>
      </c>
      <c r="I80" s="178" t="s">
        <v>1271</v>
      </c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</row>
    <row r="81" spans="1:32" s="243" customFormat="1" ht="15">
      <c r="A81" s="239">
        <v>79</v>
      </c>
      <c r="B81" s="240" t="s">
        <v>987</v>
      </c>
      <c r="C81" s="241" t="s">
        <v>991</v>
      </c>
      <c r="D81" s="239">
        <v>2019</v>
      </c>
      <c r="E81" s="239">
        <v>1</v>
      </c>
      <c r="F81" s="244" t="s">
        <v>118</v>
      </c>
      <c r="G81" s="242">
        <v>879</v>
      </c>
      <c r="H81" s="178" t="s">
        <v>92</v>
      </c>
      <c r="I81" s="178" t="s">
        <v>1257</v>
      </c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</row>
    <row r="82" spans="1:32" s="243" customFormat="1" ht="15">
      <c r="A82" s="239">
        <v>80</v>
      </c>
      <c r="B82" s="240" t="s">
        <v>987</v>
      </c>
      <c r="C82" s="241" t="s">
        <v>990</v>
      </c>
      <c r="D82" s="239">
        <v>2019</v>
      </c>
      <c r="E82" s="239">
        <v>1</v>
      </c>
      <c r="F82" s="244" t="s">
        <v>118</v>
      </c>
      <c r="G82" s="242">
        <v>879</v>
      </c>
      <c r="H82" s="178" t="s">
        <v>92</v>
      </c>
      <c r="I82" s="178" t="s">
        <v>1257</v>
      </c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</row>
    <row r="83" spans="1:32" s="243" customFormat="1" ht="15">
      <c r="A83" s="239">
        <v>81</v>
      </c>
      <c r="B83" s="240" t="s">
        <v>1012</v>
      </c>
      <c r="C83" s="241" t="s">
        <v>1011</v>
      </c>
      <c r="D83" s="239">
        <v>2019</v>
      </c>
      <c r="E83" s="239">
        <v>1</v>
      </c>
      <c r="F83" s="244" t="s">
        <v>118</v>
      </c>
      <c r="G83" s="242">
        <v>879</v>
      </c>
      <c r="H83" s="178" t="s">
        <v>92</v>
      </c>
      <c r="I83" s="178" t="s">
        <v>1272</v>
      </c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</row>
    <row r="84" spans="1:32" s="243" customFormat="1" ht="15">
      <c r="A84" s="239">
        <v>82</v>
      </c>
      <c r="B84" s="240" t="s">
        <v>987</v>
      </c>
      <c r="C84" s="241" t="s">
        <v>986</v>
      </c>
      <c r="D84" s="239">
        <v>2019</v>
      </c>
      <c r="E84" s="239">
        <v>1</v>
      </c>
      <c r="F84" s="244" t="s">
        <v>118</v>
      </c>
      <c r="G84" s="242">
        <v>879</v>
      </c>
      <c r="H84" s="178" t="s">
        <v>92</v>
      </c>
      <c r="I84" s="178" t="s">
        <v>1256</v>
      </c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</row>
    <row r="85" spans="1:32" s="243" customFormat="1" ht="15">
      <c r="A85" s="239">
        <v>83</v>
      </c>
      <c r="B85" s="240" t="s">
        <v>989</v>
      </c>
      <c r="C85" s="241" t="s">
        <v>988</v>
      </c>
      <c r="D85" s="239">
        <v>2019</v>
      </c>
      <c r="E85" s="239">
        <v>1</v>
      </c>
      <c r="F85" s="244" t="s">
        <v>118</v>
      </c>
      <c r="G85" s="242">
        <v>879</v>
      </c>
      <c r="H85" s="178" t="s">
        <v>92</v>
      </c>
      <c r="I85" s="178" t="s">
        <v>1256</v>
      </c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</row>
    <row r="86" spans="1:32" s="243" customFormat="1" ht="15">
      <c r="A86" s="239">
        <v>84</v>
      </c>
      <c r="B86" s="240" t="s">
        <v>987</v>
      </c>
      <c r="C86" s="241" t="s">
        <v>1000</v>
      </c>
      <c r="D86" s="239">
        <v>2019</v>
      </c>
      <c r="E86" s="239">
        <v>1</v>
      </c>
      <c r="F86" s="244" t="s">
        <v>118</v>
      </c>
      <c r="G86" s="242">
        <v>879</v>
      </c>
      <c r="H86" s="178" t="s">
        <v>92</v>
      </c>
      <c r="I86" s="178" t="s">
        <v>1258</v>
      </c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</row>
    <row r="87" spans="1:32" s="243" customFormat="1" ht="15">
      <c r="A87" s="239">
        <v>85</v>
      </c>
      <c r="B87" s="240" t="s">
        <v>987</v>
      </c>
      <c r="C87" s="241" t="s">
        <v>1013</v>
      </c>
      <c r="D87" s="239">
        <v>2019</v>
      </c>
      <c r="E87" s="239">
        <v>1</v>
      </c>
      <c r="F87" s="244" t="s">
        <v>118</v>
      </c>
      <c r="G87" s="242">
        <v>879</v>
      </c>
      <c r="H87" s="178" t="s">
        <v>92</v>
      </c>
      <c r="I87" s="178" t="s">
        <v>1258</v>
      </c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</row>
    <row r="88" spans="1:32" s="243" customFormat="1" ht="15">
      <c r="A88" s="239">
        <v>86</v>
      </c>
      <c r="B88" s="240" t="s">
        <v>1006</v>
      </c>
      <c r="C88" s="241" t="s">
        <v>1005</v>
      </c>
      <c r="D88" s="239">
        <v>2019</v>
      </c>
      <c r="E88" s="239">
        <v>1</v>
      </c>
      <c r="F88" s="244" t="s">
        <v>118</v>
      </c>
      <c r="G88" s="242">
        <v>335</v>
      </c>
      <c r="H88" s="178" t="s">
        <v>92</v>
      </c>
      <c r="I88" s="178" t="s">
        <v>1272</v>
      </c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</row>
    <row r="89" spans="1:32" s="243" customFormat="1" ht="15">
      <c r="A89" s="239">
        <v>87</v>
      </c>
      <c r="B89" s="240" t="s">
        <v>1008</v>
      </c>
      <c r="C89" s="241" t="s">
        <v>1007</v>
      </c>
      <c r="D89" s="239">
        <v>2019</v>
      </c>
      <c r="E89" s="239">
        <v>1</v>
      </c>
      <c r="F89" s="244" t="s">
        <v>118</v>
      </c>
      <c r="G89" s="242">
        <v>335</v>
      </c>
      <c r="H89" s="178" t="s">
        <v>92</v>
      </c>
      <c r="I89" s="178" t="s">
        <v>1258</v>
      </c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</row>
    <row r="90" spans="1:32" s="243" customFormat="1" ht="15">
      <c r="A90" s="239">
        <v>88</v>
      </c>
      <c r="B90" s="240" t="s">
        <v>1028</v>
      </c>
      <c r="C90" s="241" t="s">
        <v>1014</v>
      </c>
      <c r="D90" s="239">
        <v>2019</v>
      </c>
      <c r="E90" s="239">
        <v>1</v>
      </c>
      <c r="F90" s="244" t="s">
        <v>118</v>
      </c>
      <c r="G90" s="242">
        <v>510</v>
      </c>
      <c r="H90" s="178" t="s">
        <v>92</v>
      </c>
      <c r="I90" s="178" t="s">
        <v>1270</v>
      </c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</row>
    <row r="91" spans="1:32" s="243" customFormat="1" ht="15">
      <c r="A91" s="239">
        <v>89</v>
      </c>
      <c r="B91" s="240" t="s">
        <v>1028</v>
      </c>
      <c r="C91" s="241" t="s">
        <v>1034</v>
      </c>
      <c r="D91" s="239">
        <v>2019</v>
      </c>
      <c r="E91" s="239">
        <v>1</v>
      </c>
      <c r="F91" s="244" t="s">
        <v>118</v>
      </c>
      <c r="G91" s="242">
        <v>510</v>
      </c>
      <c r="H91" s="178" t="s">
        <v>92</v>
      </c>
      <c r="I91" s="178" t="s">
        <v>1265</v>
      </c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</row>
    <row r="92" spans="1:32" s="243" customFormat="1" ht="15">
      <c r="A92" s="239">
        <v>90</v>
      </c>
      <c r="B92" s="240" t="s">
        <v>1010</v>
      </c>
      <c r="C92" s="241" t="s">
        <v>1009</v>
      </c>
      <c r="D92" s="239">
        <v>2019</v>
      </c>
      <c r="E92" s="239">
        <v>1</v>
      </c>
      <c r="F92" s="244" t="s">
        <v>118</v>
      </c>
      <c r="G92" s="242">
        <v>1359</v>
      </c>
      <c r="H92" s="178" t="s">
        <v>92</v>
      </c>
      <c r="I92" s="178" t="s">
        <v>1219</v>
      </c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</row>
    <row r="93" spans="1:32" s="243" customFormat="1" ht="15">
      <c r="A93" s="239">
        <v>91</v>
      </c>
      <c r="B93" s="240" t="s">
        <v>995</v>
      </c>
      <c r="C93" s="241" t="s">
        <v>994</v>
      </c>
      <c r="D93" s="239">
        <v>2019</v>
      </c>
      <c r="E93" s="239">
        <v>1</v>
      </c>
      <c r="F93" s="244" t="s">
        <v>118</v>
      </c>
      <c r="G93" s="242">
        <v>303</v>
      </c>
      <c r="H93" s="178" t="s">
        <v>92</v>
      </c>
      <c r="I93" s="178" t="s">
        <v>1268</v>
      </c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</row>
    <row r="94" spans="1:32" s="243" customFormat="1" ht="15">
      <c r="A94" s="239">
        <v>92</v>
      </c>
      <c r="B94" s="240" t="s">
        <v>1082</v>
      </c>
      <c r="C94" s="241" t="s">
        <v>1080</v>
      </c>
      <c r="D94" s="239">
        <v>2019</v>
      </c>
      <c r="E94" s="239">
        <v>1</v>
      </c>
      <c r="F94" s="244" t="s">
        <v>118</v>
      </c>
      <c r="G94" s="242">
        <v>312</v>
      </c>
      <c r="H94" s="178" t="s">
        <v>92</v>
      </c>
      <c r="I94" s="178" t="s">
        <v>1223</v>
      </c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</row>
    <row r="95" spans="1:32" s="243" customFormat="1" ht="15">
      <c r="A95" s="239">
        <v>93</v>
      </c>
      <c r="B95" s="240" t="s">
        <v>1082</v>
      </c>
      <c r="C95" s="241" t="s">
        <v>1081</v>
      </c>
      <c r="D95" s="239">
        <v>2019</v>
      </c>
      <c r="E95" s="239">
        <v>1</v>
      </c>
      <c r="F95" s="244" t="s">
        <v>118</v>
      </c>
      <c r="G95" s="242">
        <v>312</v>
      </c>
      <c r="H95" s="178" t="s">
        <v>92</v>
      </c>
      <c r="I95" s="178" t="s">
        <v>1227</v>
      </c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</row>
    <row r="96" spans="1:32" s="243" customFormat="1" ht="15">
      <c r="A96" s="239">
        <v>94</v>
      </c>
      <c r="B96" s="240" t="s">
        <v>1078</v>
      </c>
      <c r="C96" s="241" t="s">
        <v>1077</v>
      </c>
      <c r="D96" s="239">
        <v>2019</v>
      </c>
      <c r="E96" s="239">
        <v>1</v>
      </c>
      <c r="F96" s="244" t="s">
        <v>118</v>
      </c>
      <c r="G96" s="242">
        <v>223</v>
      </c>
      <c r="H96" s="178" t="s">
        <v>92</v>
      </c>
      <c r="I96" s="178" t="s">
        <v>1223</v>
      </c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</row>
    <row r="97" spans="1:32" s="243" customFormat="1" ht="15">
      <c r="A97" s="239">
        <v>95</v>
      </c>
      <c r="B97" s="240" t="s">
        <v>1078</v>
      </c>
      <c r="C97" s="241" t="s">
        <v>1079</v>
      </c>
      <c r="D97" s="239">
        <v>2019</v>
      </c>
      <c r="E97" s="239">
        <v>1</v>
      </c>
      <c r="F97" s="244" t="s">
        <v>118</v>
      </c>
      <c r="G97" s="242">
        <v>223</v>
      </c>
      <c r="H97" s="178" t="s">
        <v>92</v>
      </c>
      <c r="I97" s="178" t="s">
        <v>1227</v>
      </c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</row>
    <row r="98" spans="1:32" s="243" customFormat="1" ht="15">
      <c r="A98" s="239">
        <v>96</v>
      </c>
      <c r="B98" s="240" t="s">
        <v>1273</v>
      </c>
      <c r="C98" s="241" t="s">
        <v>928</v>
      </c>
      <c r="D98" s="239">
        <v>2020</v>
      </c>
      <c r="E98" s="239">
        <v>1</v>
      </c>
      <c r="F98" s="244" t="s">
        <v>118</v>
      </c>
      <c r="G98" s="242">
        <v>1600</v>
      </c>
      <c r="H98" s="178" t="s">
        <v>92</v>
      </c>
      <c r="I98" s="178" t="s">
        <v>1274</v>
      </c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</row>
    <row r="99" spans="1:32" s="243" customFormat="1" ht="15">
      <c r="A99" s="239">
        <v>97</v>
      </c>
      <c r="B99" s="240" t="s">
        <v>1017</v>
      </c>
      <c r="C99" s="241" t="s">
        <v>1023</v>
      </c>
      <c r="D99" s="239">
        <v>2020</v>
      </c>
      <c r="E99" s="239">
        <v>1</v>
      </c>
      <c r="F99" s="244" t="s">
        <v>118</v>
      </c>
      <c r="G99" s="242">
        <v>813</v>
      </c>
      <c r="H99" s="178" t="s">
        <v>92</v>
      </c>
      <c r="I99" s="178" t="s">
        <v>1274</v>
      </c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</row>
    <row r="100" spans="1:32" s="243" customFormat="1" ht="15">
      <c r="A100" s="239">
        <v>98</v>
      </c>
      <c r="B100" s="240" t="s">
        <v>1017</v>
      </c>
      <c r="C100" s="241" t="s">
        <v>1026</v>
      </c>
      <c r="D100" s="239">
        <v>2020</v>
      </c>
      <c r="E100" s="239">
        <v>1</v>
      </c>
      <c r="F100" s="244" t="s">
        <v>118</v>
      </c>
      <c r="G100" s="242">
        <v>813</v>
      </c>
      <c r="H100" s="178" t="s">
        <v>92</v>
      </c>
      <c r="I100" s="178" t="s">
        <v>1274</v>
      </c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</row>
    <row r="101" spans="1:32" s="243" customFormat="1" ht="15">
      <c r="A101" s="239">
        <v>99</v>
      </c>
      <c r="B101" s="240" t="s">
        <v>1047</v>
      </c>
      <c r="C101" s="241" t="s">
        <v>1049</v>
      </c>
      <c r="D101" s="239">
        <v>2020</v>
      </c>
      <c r="E101" s="239">
        <v>1</v>
      </c>
      <c r="F101" s="244" t="s">
        <v>118</v>
      </c>
      <c r="G101" s="242">
        <v>769</v>
      </c>
      <c r="H101" s="178" t="s">
        <v>92</v>
      </c>
      <c r="I101" s="178" t="s">
        <v>1272</v>
      </c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</row>
    <row r="102" spans="1:32" s="243" customFormat="1" ht="15">
      <c r="A102" s="239">
        <v>100</v>
      </c>
      <c r="B102" s="240" t="s">
        <v>1047</v>
      </c>
      <c r="C102" s="241" t="s">
        <v>1050</v>
      </c>
      <c r="D102" s="239">
        <v>2020</v>
      </c>
      <c r="E102" s="239">
        <v>1</v>
      </c>
      <c r="F102" s="244" t="s">
        <v>118</v>
      </c>
      <c r="G102" s="242">
        <v>769</v>
      </c>
      <c r="H102" s="178" t="s">
        <v>92</v>
      </c>
      <c r="I102" s="178" t="s">
        <v>1272</v>
      </c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</row>
    <row r="103" spans="1:32" s="243" customFormat="1" ht="15">
      <c r="A103" s="239">
        <v>101</v>
      </c>
      <c r="B103" s="240" t="s">
        <v>1047</v>
      </c>
      <c r="C103" s="241" t="s">
        <v>1052</v>
      </c>
      <c r="D103" s="239">
        <v>2020</v>
      </c>
      <c r="E103" s="239">
        <v>1</v>
      </c>
      <c r="F103" s="244" t="s">
        <v>118</v>
      </c>
      <c r="G103" s="242">
        <v>769</v>
      </c>
      <c r="H103" s="178" t="s">
        <v>92</v>
      </c>
      <c r="I103" s="178" t="s">
        <v>1272</v>
      </c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</row>
    <row r="104" spans="1:32" s="243" customFormat="1" ht="15">
      <c r="A104" s="239">
        <v>102</v>
      </c>
      <c r="B104" s="240" t="s">
        <v>1047</v>
      </c>
      <c r="C104" s="241" t="s">
        <v>1051</v>
      </c>
      <c r="D104" s="239">
        <v>2020</v>
      </c>
      <c r="E104" s="239">
        <v>1</v>
      </c>
      <c r="F104" s="244" t="s">
        <v>118</v>
      </c>
      <c r="G104" s="242">
        <v>769</v>
      </c>
      <c r="H104" s="178" t="s">
        <v>92</v>
      </c>
      <c r="I104" s="178" t="s">
        <v>1272</v>
      </c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</row>
    <row r="105" spans="1:32" s="243" customFormat="1" ht="15">
      <c r="A105" s="239">
        <v>103</v>
      </c>
      <c r="B105" s="240" t="s">
        <v>1017</v>
      </c>
      <c r="C105" s="241" t="s">
        <v>1045</v>
      </c>
      <c r="D105" s="239">
        <v>2020</v>
      </c>
      <c r="E105" s="239">
        <v>1</v>
      </c>
      <c r="F105" s="244" t="s">
        <v>118</v>
      </c>
      <c r="G105" s="242">
        <v>769</v>
      </c>
      <c r="H105" s="178" t="s">
        <v>92</v>
      </c>
      <c r="I105" s="178" t="s">
        <v>1211</v>
      </c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</row>
    <row r="106" spans="1:32" s="243" customFormat="1" ht="15">
      <c r="A106" s="239">
        <v>104</v>
      </c>
      <c r="B106" s="240" t="s">
        <v>1047</v>
      </c>
      <c r="C106" s="241" t="s">
        <v>1046</v>
      </c>
      <c r="D106" s="239">
        <v>2020</v>
      </c>
      <c r="E106" s="239">
        <v>1</v>
      </c>
      <c r="F106" s="244" t="s">
        <v>118</v>
      </c>
      <c r="G106" s="242">
        <v>769</v>
      </c>
      <c r="H106" s="178" t="s">
        <v>92</v>
      </c>
      <c r="I106" s="178" t="s">
        <v>1211</v>
      </c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</row>
    <row r="107" spans="1:32" s="243" customFormat="1" ht="15">
      <c r="A107" s="239">
        <v>105</v>
      </c>
      <c r="B107" s="240" t="s">
        <v>1047</v>
      </c>
      <c r="C107" s="241" t="s">
        <v>1048</v>
      </c>
      <c r="D107" s="239">
        <v>2020</v>
      </c>
      <c r="E107" s="239">
        <v>1</v>
      </c>
      <c r="F107" s="244" t="s">
        <v>118</v>
      </c>
      <c r="G107" s="242">
        <v>769</v>
      </c>
      <c r="H107" s="178" t="s">
        <v>92</v>
      </c>
      <c r="I107" s="178" t="s">
        <v>1211</v>
      </c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</row>
    <row r="108" spans="1:32" s="243" customFormat="1" ht="15">
      <c r="A108" s="239">
        <v>106</v>
      </c>
      <c r="B108" s="240" t="s">
        <v>1017</v>
      </c>
      <c r="C108" s="241" t="s">
        <v>1016</v>
      </c>
      <c r="D108" s="239">
        <v>2020</v>
      </c>
      <c r="E108" s="239">
        <v>1</v>
      </c>
      <c r="F108" s="244" t="s">
        <v>118</v>
      </c>
      <c r="G108" s="242">
        <v>813</v>
      </c>
      <c r="H108" s="178" t="s">
        <v>92</v>
      </c>
      <c r="I108" s="178" t="s">
        <v>1256</v>
      </c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7"/>
    </row>
    <row r="109" spans="1:32" s="243" customFormat="1" ht="15">
      <c r="A109" s="239">
        <v>107</v>
      </c>
      <c r="B109" s="240" t="s">
        <v>1017</v>
      </c>
      <c r="C109" s="241" t="s">
        <v>1020</v>
      </c>
      <c r="D109" s="239">
        <v>2020</v>
      </c>
      <c r="E109" s="239">
        <v>1</v>
      </c>
      <c r="F109" s="244" t="s">
        <v>118</v>
      </c>
      <c r="G109" s="242">
        <v>813</v>
      </c>
      <c r="H109" s="178" t="s">
        <v>92</v>
      </c>
      <c r="I109" s="178" t="s">
        <v>1256</v>
      </c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  <c r="AA109" s="217"/>
      <c r="AB109" s="217"/>
      <c r="AC109" s="217"/>
      <c r="AD109" s="217"/>
      <c r="AE109" s="217"/>
      <c r="AF109" s="217"/>
    </row>
    <row r="110" spans="1:32" s="243" customFormat="1" ht="15">
      <c r="A110" s="239">
        <v>108</v>
      </c>
      <c r="B110" s="240" t="s">
        <v>1017</v>
      </c>
      <c r="C110" s="241" t="s">
        <v>1021</v>
      </c>
      <c r="D110" s="239">
        <v>2020</v>
      </c>
      <c r="E110" s="239">
        <v>1</v>
      </c>
      <c r="F110" s="244" t="s">
        <v>118</v>
      </c>
      <c r="G110" s="242">
        <v>813</v>
      </c>
      <c r="H110" s="178" t="s">
        <v>92</v>
      </c>
      <c r="I110" s="178" t="s">
        <v>1230</v>
      </c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</row>
    <row r="111" spans="1:32" s="243" customFormat="1" ht="15">
      <c r="A111" s="239">
        <v>109</v>
      </c>
      <c r="B111" s="240" t="s">
        <v>1017</v>
      </c>
      <c r="C111" s="241" t="s">
        <v>1044</v>
      </c>
      <c r="D111" s="239">
        <v>2020</v>
      </c>
      <c r="E111" s="239">
        <v>1</v>
      </c>
      <c r="F111" s="244" t="s">
        <v>118</v>
      </c>
      <c r="G111" s="242">
        <v>792</v>
      </c>
      <c r="H111" s="178" t="s">
        <v>92</v>
      </c>
      <c r="I111" s="178" t="s">
        <v>1270</v>
      </c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7"/>
    </row>
    <row r="112" spans="1:32" s="243" customFormat="1" ht="15">
      <c r="A112" s="239">
        <v>110</v>
      </c>
      <c r="B112" s="240" t="s">
        <v>1017</v>
      </c>
      <c r="C112" s="241" t="s">
        <v>1022</v>
      </c>
      <c r="D112" s="239">
        <v>2020</v>
      </c>
      <c r="E112" s="239">
        <v>1</v>
      </c>
      <c r="F112" s="244" t="s">
        <v>118</v>
      </c>
      <c r="G112" s="242">
        <v>813</v>
      </c>
      <c r="H112" s="178" t="s">
        <v>92</v>
      </c>
      <c r="I112" s="178" t="s">
        <v>1275</v>
      </c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  <c r="AA112" s="217"/>
      <c r="AB112" s="217"/>
      <c r="AC112" s="217"/>
      <c r="AD112" s="217"/>
      <c r="AE112" s="217"/>
      <c r="AF112" s="217"/>
    </row>
    <row r="113" spans="1:32" s="243" customFormat="1" ht="15">
      <c r="A113" s="239">
        <v>111</v>
      </c>
      <c r="B113" s="240" t="s">
        <v>1017</v>
      </c>
      <c r="C113" s="241" t="s">
        <v>1024</v>
      </c>
      <c r="D113" s="239">
        <v>2020</v>
      </c>
      <c r="E113" s="239">
        <v>1</v>
      </c>
      <c r="F113" s="244" t="s">
        <v>118</v>
      </c>
      <c r="G113" s="242">
        <v>813</v>
      </c>
      <c r="H113" s="178" t="s">
        <v>92</v>
      </c>
      <c r="I113" s="178" t="s">
        <v>1232</v>
      </c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  <c r="AA113" s="217"/>
      <c r="AB113" s="217"/>
      <c r="AC113" s="217"/>
      <c r="AD113" s="217"/>
      <c r="AE113" s="217"/>
      <c r="AF113" s="217"/>
    </row>
    <row r="114" spans="1:32" s="243" customFormat="1" ht="15">
      <c r="A114" s="239">
        <v>112</v>
      </c>
      <c r="B114" s="240" t="s">
        <v>1017</v>
      </c>
      <c r="C114" s="241" t="s">
        <v>1056</v>
      </c>
      <c r="D114" s="239">
        <v>2020</v>
      </c>
      <c r="E114" s="239">
        <v>1</v>
      </c>
      <c r="F114" s="244" t="s">
        <v>118</v>
      </c>
      <c r="G114" s="242">
        <v>710</v>
      </c>
      <c r="H114" s="178" t="s">
        <v>92</v>
      </c>
      <c r="I114" s="178" t="s">
        <v>1219</v>
      </c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217"/>
      <c r="AB114" s="217"/>
      <c r="AC114" s="217"/>
      <c r="AD114" s="217"/>
      <c r="AE114" s="217"/>
      <c r="AF114" s="217"/>
    </row>
    <row r="115" spans="1:32" s="243" customFormat="1" ht="15">
      <c r="A115" s="239">
        <v>113</v>
      </c>
      <c r="B115" s="240" t="s">
        <v>1017</v>
      </c>
      <c r="C115" s="241" t="s">
        <v>1053</v>
      </c>
      <c r="D115" s="239">
        <v>2020</v>
      </c>
      <c r="E115" s="239">
        <v>1</v>
      </c>
      <c r="F115" s="244" t="s">
        <v>118</v>
      </c>
      <c r="G115" s="242">
        <v>813</v>
      </c>
      <c r="H115" s="178" t="s">
        <v>92</v>
      </c>
      <c r="I115" s="178" t="s">
        <v>1216</v>
      </c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217"/>
      <c r="AB115" s="217"/>
      <c r="AC115" s="217"/>
      <c r="AD115" s="217"/>
      <c r="AE115" s="217"/>
      <c r="AF115" s="217"/>
    </row>
    <row r="116" spans="1:32" s="243" customFormat="1" ht="15">
      <c r="A116" s="239">
        <v>114</v>
      </c>
      <c r="B116" s="240" t="s">
        <v>1017</v>
      </c>
      <c r="C116" s="241" t="s">
        <v>1025</v>
      </c>
      <c r="D116" s="239">
        <v>2020</v>
      </c>
      <c r="E116" s="239">
        <v>1</v>
      </c>
      <c r="F116" s="244" t="s">
        <v>118</v>
      </c>
      <c r="G116" s="242">
        <v>813</v>
      </c>
      <c r="H116" s="178" t="s">
        <v>92</v>
      </c>
      <c r="I116" s="178" t="s">
        <v>1212</v>
      </c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  <c r="AA116" s="217"/>
      <c r="AB116" s="217"/>
      <c r="AC116" s="217"/>
      <c r="AD116" s="217"/>
      <c r="AE116" s="217"/>
      <c r="AF116" s="217"/>
    </row>
    <row r="117" spans="1:32" s="243" customFormat="1" ht="15">
      <c r="A117" s="239">
        <v>115</v>
      </c>
      <c r="B117" s="240" t="s">
        <v>1028</v>
      </c>
      <c r="C117" s="241" t="s">
        <v>1032</v>
      </c>
      <c r="D117" s="239">
        <v>2020</v>
      </c>
      <c r="E117" s="239">
        <v>1</v>
      </c>
      <c r="F117" s="244" t="s">
        <v>118</v>
      </c>
      <c r="G117" s="242">
        <v>503</v>
      </c>
      <c r="H117" s="178" t="s">
        <v>92</v>
      </c>
      <c r="I117" s="178" t="s">
        <v>1274</v>
      </c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217"/>
      <c r="AB117" s="217"/>
      <c r="AC117" s="217"/>
      <c r="AD117" s="217"/>
      <c r="AE117" s="217"/>
      <c r="AF117" s="217"/>
    </row>
    <row r="118" spans="1:32" s="243" customFormat="1" ht="15">
      <c r="A118" s="239">
        <v>116</v>
      </c>
      <c r="B118" s="240" t="s">
        <v>1028</v>
      </c>
      <c r="C118" s="241" t="s">
        <v>1029</v>
      </c>
      <c r="D118" s="239">
        <v>2020</v>
      </c>
      <c r="E118" s="239">
        <v>1</v>
      </c>
      <c r="F118" s="244" t="s">
        <v>118</v>
      </c>
      <c r="G118" s="242">
        <v>503</v>
      </c>
      <c r="H118" s="178" t="s">
        <v>92</v>
      </c>
      <c r="I118" s="178" t="s">
        <v>1256</v>
      </c>
      <c r="K118" s="217"/>
      <c r="L118" s="217"/>
      <c r="M118" s="217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  <c r="AA118" s="217"/>
      <c r="AB118" s="217"/>
      <c r="AC118" s="217"/>
      <c r="AD118" s="217"/>
      <c r="AE118" s="217"/>
      <c r="AF118" s="217"/>
    </row>
    <row r="119" spans="1:32" s="243" customFormat="1" ht="15">
      <c r="A119" s="239">
        <v>117</v>
      </c>
      <c r="B119" s="240" t="s">
        <v>1028</v>
      </c>
      <c r="C119" s="241" t="s">
        <v>1031</v>
      </c>
      <c r="D119" s="239">
        <v>2020</v>
      </c>
      <c r="E119" s="239">
        <v>1</v>
      </c>
      <c r="F119" s="244" t="s">
        <v>118</v>
      </c>
      <c r="G119" s="242">
        <v>503</v>
      </c>
      <c r="H119" s="178" t="s">
        <v>92</v>
      </c>
      <c r="I119" s="178" t="s">
        <v>1256</v>
      </c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  <c r="AA119" s="217"/>
      <c r="AB119" s="217"/>
      <c r="AC119" s="217"/>
      <c r="AD119" s="217"/>
      <c r="AE119" s="217"/>
      <c r="AF119" s="217"/>
    </row>
    <row r="120" spans="1:32" s="243" customFormat="1" ht="15">
      <c r="A120" s="239">
        <v>118</v>
      </c>
      <c r="B120" s="240" t="s">
        <v>1028</v>
      </c>
      <c r="C120" s="241" t="s">
        <v>1027</v>
      </c>
      <c r="D120" s="239">
        <v>2020</v>
      </c>
      <c r="E120" s="239">
        <v>1</v>
      </c>
      <c r="F120" s="244" t="s">
        <v>118</v>
      </c>
      <c r="G120" s="242">
        <v>503</v>
      </c>
      <c r="H120" s="178" t="s">
        <v>92</v>
      </c>
      <c r="I120" s="178" t="s">
        <v>1256</v>
      </c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/>
      <c r="AF120" s="217"/>
    </row>
    <row r="121" spans="1:32" s="243" customFormat="1" ht="15">
      <c r="A121" s="239">
        <v>119</v>
      </c>
      <c r="B121" s="240" t="s">
        <v>1028</v>
      </c>
      <c r="C121" s="241" t="s">
        <v>1030</v>
      </c>
      <c r="D121" s="239">
        <v>2020</v>
      </c>
      <c r="E121" s="239">
        <v>1</v>
      </c>
      <c r="F121" s="244" t="s">
        <v>118</v>
      </c>
      <c r="G121" s="242">
        <v>503</v>
      </c>
      <c r="H121" s="178" t="s">
        <v>92</v>
      </c>
      <c r="I121" s="178" t="s">
        <v>1256</v>
      </c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217"/>
      <c r="AB121" s="217"/>
      <c r="AC121" s="217"/>
      <c r="AD121" s="217"/>
      <c r="AE121" s="217"/>
      <c r="AF121" s="217"/>
    </row>
    <row r="122" spans="1:32" s="243" customFormat="1" ht="15">
      <c r="A122" s="239">
        <v>120</v>
      </c>
      <c r="B122" s="240" t="s">
        <v>1028</v>
      </c>
      <c r="C122" s="241" t="s">
        <v>1033</v>
      </c>
      <c r="D122" s="239">
        <v>2020</v>
      </c>
      <c r="E122" s="239">
        <v>1</v>
      </c>
      <c r="F122" s="244" t="s">
        <v>118</v>
      </c>
      <c r="G122" s="242">
        <v>503</v>
      </c>
      <c r="H122" s="178" t="s">
        <v>92</v>
      </c>
      <c r="I122" s="178" t="s">
        <v>1230</v>
      </c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17"/>
      <c r="AC122" s="217"/>
      <c r="AD122" s="217"/>
      <c r="AE122" s="217"/>
      <c r="AF122" s="217"/>
    </row>
    <row r="123" spans="1:32" s="243" customFormat="1" ht="15">
      <c r="A123" s="239">
        <v>121</v>
      </c>
      <c r="B123" s="240" t="s">
        <v>1028</v>
      </c>
      <c r="C123" s="241" t="s">
        <v>1018</v>
      </c>
      <c r="D123" s="239">
        <v>2020</v>
      </c>
      <c r="E123" s="239">
        <v>1</v>
      </c>
      <c r="F123" s="244" t="s">
        <v>118</v>
      </c>
      <c r="G123" s="242">
        <v>503</v>
      </c>
      <c r="H123" s="178" t="s">
        <v>92</v>
      </c>
      <c r="I123" s="178" t="s">
        <v>1270</v>
      </c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  <c r="AA123" s="217"/>
      <c r="AB123" s="217"/>
      <c r="AC123" s="217"/>
      <c r="AD123" s="217"/>
      <c r="AE123" s="217"/>
      <c r="AF123" s="217"/>
    </row>
    <row r="124" spans="1:32" s="243" customFormat="1" ht="15">
      <c r="A124" s="239">
        <v>122</v>
      </c>
      <c r="B124" s="240" t="s">
        <v>1028</v>
      </c>
      <c r="C124" s="241" t="s">
        <v>1019</v>
      </c>
      <c r="D124" s="239">
        <v>2020</v>
      </c>
      <c r="E124" s="239">
        <v>1</v>
      </c>
      <c r="F124" s="244" t="s">
        <v>118</v>
      </c>
      <c r="G124" s="242">
        <v>503</v>
      </c>
      <c r="H124" s="178" t="s">
        <v>92</v>
      </c>
      <c r="I124" s="178" t="s">
        <v>1212</v>
      </c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  <c r="AA124" s="217"/>
      <c r="AB124" s="217"/>
      <c r="AC124" s="217"/>
      <c r="AD124" s="217"/>
      <c r="AE124" s="217"/>
      <c r="AF124" s="217"/>
    </row>
    <row r="125" spans="1:32" s="243" customFormat="1" ht="15">
      <c r="A125" s="239">
        <v>123</v>
      </c>
      <c r="B125" s="240" t="s">
        <v>1068</v>
      </c>
      <c r="C125" s="241" t="s">
        <v>1115</v>
      </c>
      <c r="D125" s="239">
        <v>2016</v>
      </c>
      <c r="E125" s="239">
        <v>1</v>
      </c>
      <c r="F125" s="241" t="s">
        <v>117</v>
      </c>
      <c r="G125" s="242">
        <v>2534.0100000000002</v>
      </c>
      <c r="H125" s="178" t="s">
        <v>92</v>
      </c>
      <c r="I125" s="178" t="s">
        <v>1276</v>
      </c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  <c r="AA125" s="217"/>
      <c r="AB125" s="217"/>
      <c r="AC125" s="217"/>
      <c r="AD125" s="217"/>
      <c r="AE125" s="217"/>
      <c r="AF125" s="217"/>
    </row>
    <row r="126" spans="1:32" s="243" customFormat="1" ht="15">
      <c r="A126" s="239">
        <v>124</v>
      </c>
      <c r="B126" s="240" t="s">
        <v>1277</v>
      </c>
      <c r="C126" s="241" t="s">
        <v>1278</v>
      </c>
      <c r="D126" s="239">
        <v>2017</v>
      </c>
      <c r="E126" s="239">
        <v>1</v>
      </c>
      <c r="F126" s="241" t="s">
        <v>117</v>
      </c>
      <c r="G126" s="242">
        <v>2829</v>
      </c>
      <c r="H126" s="178" t="s">
        <v>92</v>
      </c>
      <c r="I126" s="178" t="s">
        <v>1232</v>
      </c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/>
      <c r="AA126" s="217"/>
      <c r="AB126" s="217"/>
      <c r="AC126" s="217"/>
      <c r="AD126" s="217"/>
      <c r="AE126" s="217"/>
      <c r="AF126" s="217"/>
    </row>
    <row r="127" spans="1:32" s="243" customFormat="1" ht="15">
      <c r="A127" s="239">
        <v>125</v>
      </c>
      <c r="B127" s="240" t="s">
        <v>1279</v>
      </c>
      <c r="C127" s="241" t="s">
        <v>1280</v>
      </c>
      <c r="D127" s="239">
        <v>2017</v>
      </c>
      <c r="E127" s="239">
        <v>1</v>
      </c>
      <c r="F127" s="241" t="s">
        <v>117</v>
      </c>
      <c r="G127" s="242">
        <v>7503</v>
      </c>
      <c r="H127" s="178" t="s">
        <v>92</v>
      </c>
      <c r="I127" s="178" t="s">
        <v>1219</v>
      </c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  <c r="AA127" s="217"/>
      <c r="AB127" s="217"/>
      <c r="AC127" s="217"/>
      <c r="AD127" s="217"/>
      <c r="AE127" s="217"/>
      <c r="AF127" s="217"/>
    </row>
    <row r="128" spans="1:32" s="243" customFormat="1" ht="15">
      <c r="A128" s="239">
        <v>126</v>
      </c>
      <c r="B128" s="240" t="s">
        <v>1279</v>
      </c>
      <c r="C128" s="241" t="s">
        <v>1281</v>
      </c>
      <c r="D128" s="239">
        <v>2017</v>
      </c>
      <c r="E128" s="239">
        <v>1</v>
      </c>
      <c r="F128" s="241" t="s">
        <v>117</v>
      </c>
      <c r="G128" s="242">
        <v>7503</v>
      </c>
      <c r="H128" s="178" t="s">
        <v>92</v>
      </c>
      <c r="I128" s="178" t="s">
        <v>1219</v>
      </c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  <c r="AA128" s="217"/>
      <c r="AB128" s="217"/>
      <c r="AC128" s="217"/>
      <c r="AD128" s="217"/>
      <c r="AE128" s="217"/>
      <c r="AF128" s="217"/>
    </row>
    <row r="129" spans="1:32" s="243" customFormat="1" ht="15">
      <c r="A129" s="239">
        <v>127</v>
      </c>
      <c r="B129" s="240" t="s">
        <v>693</v>
      </c>
      <c r="C129" s="241" t="s">
        <v>1282</v>
      </c>
      <c r="D129" s="239">
        <v>2017</v>
      </c>
      <c r="E129" s="239">
        <v>1</v>
      </c>
      <c r="F129" s="241" t="s">
        <v>117</v>
      </c>
      <c r="G129" s="242">
        <v>2891</v>
      </c>
      <c r="H129" s="178" t="s">
        <v>92</v>
      </c>
      <c r="I129" s="178" t="s">
        <v>1219</v>
      </c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  <c r="AA129" s="217"/>
      <c r="AB129" s="217"/>
      <c r="AC129" s="217"/>
      <c r="AD129" s="217"/>
      <c r="AE129" s="217"/>
      <c r="AF129" s="217"/>
    </row>
    <row r="130" spans="1:32" s="243" customFormat="1" ht="15">
      <c r="A130" s="239">
        <v>128</v>
      </c>
      <c r="B130" s="240" t="s">
        <v>693</v>
      </c>
      <c r="C130" s="241" t="s">
        <v>1283</v>
      </c>
      <c r="D130" s="239">
        <v>2017</v>
      </c>
      <c r="E130" s="239">
        <v>1</v>
      </c>
      <c r="F130" s="241" t="s">
        <v>117</v>
      </c>
      <c r="G130" s="242">
        <v>2891</v>
      </c>
      <c r="H130" s="178" t="s">
        <v>92</v>
      </c>
      <c r="I130" s="178" t="s">
        <v>1221</v>
      </c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  <c r="Y130" s="217"/>
      <c r="Z130" s="217"/>
      <c r="AA130" s="217"/>
      <c r="AB130" s="217"/>
      <c r="AC130" s="217"/>
      <c r="AD130" s="217"/>
      <c r="AE130" s="217"/>
      <c r="AF130" s="217"/>
    </row>
    <row r="131" spans="1:32" s="243" customFormat="1" ht="15">
      <c r="A131" s="239">
        <v>129</v>
      </c>
      <c r="B131" s="240" t="s">
        <v>962</v>
      </c>
      <c r="C131" s="241" t="s">
        <v>961</v>
      </c>
      <c r="D131" s="239">
        <v>2018</v>
      </c>
      <c r="E131" s="239">
        <v>1</v>
      </c>
      <c r="F131" s="241" t="s">
        <v>117</v>
      </c>
      <c r="G131" s="242">
        <v>1782.27</v>
      </c>
      <c r="H131" s="178" t="s">
        <v>92</v>
      </c>
      <c r="I131" s="178" t="s">
        <v>1284</v>
      </c>
      <c r="K131" s="217"/>
      <c r="L131" s="217"/>
      <c r="M131" s="217"/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7"/>
    </row>
    <row r="132" spans="1:32" s="243" customFormat="1" ht="15">
      <c r="A132" s="239">
        <v>130</v>
      </c>
      <c r="B132" s="240" t="s">
        <v>1076</v>
      </c>
      <c r="C132" s="241" t="s">
        <v>1075</v>
      </c>
      <c r="D132" s="239">
        <v>2018</v>
      </c>
      <c r="E132" s="239">
        <v>1</v>
      </c>
      <c r="F132" s="241" t="s">
        <v>117</v>
      </c>
      <c r="G132" s="242">
        <v>1966.77</v>
      </c>
      <c r="H132" s="178" t="s">
        <v>92</v>
      </c>
      <c r="I132" s="178" t="s">
        <v>1285</v>
      </c>
      <c r="K132" s="217"/>
      <c r="L132" s="217"/>
      <c r="M132" s="217"/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17"/>
      <c r="Y132" s="217"/>
      <c r="Z132" s="217"/>
      <c r="AA132" s="217"/>
      <c r="AB132" s="217"/>
      <c r="AC132" s="217"/>
      <c r="AD132" s="217"/>
      <c r="AE132" s="217"/>
      <c r="AF132" s="217"/>
    </row>
    <row r="133" spans="1:32" s="243" customFormat="1" ht="15">
      <c r="A133" s="239">
        <v>131</v>
      </c>
      <c r="B133" s="240" t="s">
        <v>1072</v>
      </c>
      <c r="C133" s="241" t="s">
        <v>1071</v>
      </c>
      <c r="D133" s="239">
        <v>2018</v>
      </c>
      <c r="E133" s="239">
        <v>1</v>
      </c>
      <c r="F133" s="241" t="s">
        <v>117</v>
      </c>
      <c r="G133" s="242">
        <v>490.77</v>
      </c>
      <c r="H133" s="178" t="s">
        <v>92</v>
      </c>
      <c r="I133" s="178" t="s">
        <v>1286</v>
      </c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  <c r="AF133" s="217"/>
    </row>
    <row r="134" spans="1:32" s="243" customFormat="1" ht="15">
      <c r="A134" s="239">
        <v>132</v>
      </c>
      <c r="B134" s="240" t="s">
        <v>1116</v>
      </c>
      <c r="C134" s="241" t="s">
        <v>1074</v>
      </c>
      <c r="D134" s="239">
        <v>2018</v>
      </c>
      <c r="E134" s="239">
        <v>1</v>
      </c>
      <c r="F134" s="241" t="s">
        <v>117</v>
      </c>
      <c r="G134" s="242">
        <v>1499</v>
      </c>
      <c r="H134" s="178" t="s">
        <v>92</v>
      </c>
      <c r="I134" s="178" t="s">
        <v>1287</v>
      </c>
      <c r="K134" s="217"/>
      <c r="L134" s="217"/>
      <c r="M134" s="217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17"/>
      <c r="Z134" s="217"/>
      <c r="AA134" s="217"/>
      <c r="AB134" s="217"/>
      <c r="AC134" s="217"/>
      <c r="AD134" s="217"/>
      <c r="AE134" s="217"/>
      <c r="AF134" s="217"/>
    </row>
    <row r="135" spans="1:32" s="243" customFormat="1" ht="15">
      <c r="A135" s="239">
        <v>133</v>
      </c>
      <c r="B135" s="240" t="s">
        <v>1117</v>
      </c>
      <c r="C135" s="241" t="s">
        <v>1073</v>
      </c>
      <c r="D135" s="239">
        <v>2018</v>
      </c>
      <c r="E135" s="239">
        <v>1</v>
      </c>
      <c r="F135" s="241" t="s">
        <v>117</v>
      </c>
      <c r="G135" s="242">
        <v>1462.47</v>
      </c>
      <c r="H135" s="178" t="s">
        <v>92</v>
      </c>
      <c r="I135" s="178" t="s">
        <v>1288</v>
      </c>
      <c r="K135" s="217"/>
      <c r="L135" s="217"/>
      <c r="M135" s="217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17"/>
      <c r="Y135" s="217"/>
      <c r="Z135" s="217"/>
      <c r="AA135" s="217"/>
      <c r="AB135" s="217"/>
      <c r="AC135" s="217"/>
      <c r="AD135" s="217"/>
      <c r="AE135" s="217"/>
      <c r="AF135" s="217"/>
    </row>
    <row r="136" spans="1:32" s="243" customFormat="1" ht="15">
      <c r="A136" s="239">
        <v>134</v>
      </c>
      <c r="B136" s="240" t="s">
        <v>1070</v>
      </c>
      <c r="C136" s="241" t="s">
        <v>1069</v>
      </c>
      <c r="D136" s="239">
        <v>2018</v>
      </c>
      <c r="E136" s="239">
        <v>1</v>
      </c>
      <c r="F136" s="241" t="s">
        <v>117</v>
      </c>
      <c r="G136" s="242">
        <v>500</v>
      </c>
      <c r="H136" s="178" t="s">
        <v>102</v>
      </c>
      <c r="I136" s="178" t="s">
        <v>1289</v>
      </c>
      <c r="K136" s="217"/>
      <c r="L136" s="217"/>
      <c r="M136" s="217"/>
      <c r="N136" s="217"/>
      <c r="O136" s="217"/>
      <c r="P136" s="217"/>
      <c r="Q136" s="217"/>
      <c r="R136" s="217"/>
      <c r="S136" s="217"/>
      <c r="T136" s="217"/>
      <c r="U136" s="217"/>
      <c r="V136" s="217"/>
      <c r="W136" s="217"/>
      <c r="X136" s="217"/>
      <c r="Y136" s="217"/>
      <c r="Z136" s="217"/>
      <c r="AA136" s="217"/>
      <c r="AB136" s="217"/>
      <c r="AC136" s="217"/>
      <c r="AD136" s="217"/>
      <c r="AE136" s="217"/>
      <c r="AF136" s="217"/>
    </row>
    <row r="137" spans="1:32" s="243" customFormat="1" ht="15">
      <c r="A137" s="239">
        <v>135</v>
      </c>
      <c r="B137" s="240" t="s">
        <v>1104</v>
      </c>
      <c r="C137" s="241" t="s">
        <v>1103</v>
      </c>
      <c r="D137" s="239">
        <v>2019</v>
      </c>
      <c r="E137" s="239">
        <v>1</v>
      </c>
      <c r="F137" s="241" t="s">
        <v>117</v>
      </c>
      <c r="G137" s="242">
        <v>1199.99</v>
      </c>
      <c r="H137" s="178" t="s">
        <v>92</v>
      </c>
      <c r="I137" s="178" t="s">
        <v>1288</v>
      </c>
      <c r="K137" s="217"/>
      <c r="L137" s="217"/>
      <c r="M137" s="217"/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17"/>
      <c r="Y137" s="217"/>
      <c r="Z137" s="217"/>
      <c r="AA137" s="217"/>
      <c r="AB137" s="217"/>
      <c r="AC137" s="217"/>
      <c r="AD137" s="217"/>
      <c r="AE137" s="217"/>
      <c r="AF137" s="217"/>
    </row>
    <row r="138" spans="1:32" s="243" customFormat="1" ht="15">
      <c r="A138" s="239">
        <v>136</v>
      </c>
      <c r="B138" s="240" t="s">
        <v>1104</v>
      </c>
      <c r="C138" s="241" t="s">
        <v>1105</v>
      </c>
      <c r="D138" s="239">
        <v>2019</v>
      </c>
      <c r="E138" s="239">
        <v>1</v>
      </c>
      <c r="F138" s="241" t="s">
        <v>117</v>
      </c>
      <c r="G138" s="242">
        <v>1199.99</v>
      </c>
      <c r="H138" s="178" t="s">
        <v>92</v>
      </c>
      <c r="I138" s="178" t="s">
        <v>1290</v>
      </c>
      <c r="K138" s="217"/>
      <c r="L138" s="217"/>
      <c r="M138" s="217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  <c r="AA138" s="217"/>
      <c r="AB138" s="217"/>
      <c r="AC138" s="217"/>
      <c r="AD138" s="217"/>
      <c r="AE138" s="217"/>
      <c r="AF138" s="217"/>
    </row>
    <row r="139" spans="1:32" s="243" customFormat="1" ht="15">
      <c r="A139" s="239">
        <v>137</v>
      </c>
      <c r="B139" s="240" t="s">
        <v>1088</v>
      </c>
      <c r="C139" s="241" t="s">
        <v>1100</v>
      </c>
      <c r="D139" s="239">
        <v>2019</v>
      </c>
      <c r="E139" s="239">
        <v>1</v>
      </c>
      <c r="F139" s="241" t="s">
        <v>117</v>
      </c>
      <c r="G139" s="242">
        <v>799.98</v>
      </c>
      <c r="H139" s="178" t="s">
        <v>92</v>
      </c>
      <c r="I139" s="178" t="s">
        <v>1291</v>
      </c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  <c r="AA139" s="217"/>
      <c r="AB139" s="217"/>
      <c r="AC139" s="217"/>
      <c r="AD139" s="217"/>
      <c r="AE139" s="217"/>
      <c r="AF139" s="217"/>
    </row>
    <row r="140" spans="1:32" s="243" customFormat="1" ht="15">
      <c r="A140" s="239">
        <v>138</v>
      </c>
      <c r="B140" s="240" t="s">
        <v>1088</v>
      </c>
      <c r="C140" s="241" t="s">
        <v>1096</v>
      </c>
      <c r="D140" s="239">
        <v>2019</v>
      </c>
      <c r="E140" s="239">
        <v>1</v>
      </c>
      <c r="F140" s="241" t="s">
        <v>117</v>
      </c>
      <c r="G140" s="242">
        <v>799.98</v>
      </c>
      <c r="H140" s="178" t="s">
        <v>92</v>
      </c>
      <c r="I140" s="178" t="s">
        <v>1232</v>
      </c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17"/>
      <c r="Z140" s="217"/>
      <c r="AA140" s="217"/>
      <c r="AB140" s="217"/>
      <c r="AC140" s="217"/>
      <c r="AD140" s="217"/>
      <c r="AE140" s="217"/>
      <c r="AF140" s="217"/>
    </row>
    <row r="141" spans="1:32" s="243" customFormat="1" ht="15">
      <c r="A141" s="239">
        <v>139</v>
      </c>
      <c r="B141" s="240" t="s">
        <v>1088</v>
      </c>
      <c r="C141" s="241" t="s">
        <v>1099</v>
      </c>
      <c r="D141" s="239">
        <v>2019</v>
      </c>
      <c r="E141" s="239">
        <v>1</v>
      </c>
      <c r="F141" s="241" t="s">
        <v>117</v>
      </c>
      <c r="G141" s="242">
        <v>799.98</v>
      </c>
      <c r="H141" s="178" t="s">
        <v>92</v>
      </c>
      <c r="I141" s="178" t="s">
        <v>1232</v>
      </c>
      <c r="K141" s="217"/>
      <c r="L141" s="217"/>
      <c r="M141" s="217"/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17"/>
      <c r="Y141" s="217"/>
      <c r="Z141" s="217"/>
      <c r="AA141" s="217"/>
      <c r="AB141" s="217"/>
      <c r="AC141" s="217"/>
      <c r="AD141" s="217"/>
      <c r="AE141" s="217"/>
      <c r="AF141" s="217"/>
    </row>
    <row r="142" spans="1:32" s="243" customFormat="1" ht="15">
      <c r="A142" s="239">
        <v>140</v>
      </c>
      <c r="B142" s="240" t="s">
        <v>1088</v>
      </c>
      <c r="C142" s="241" t="s">
        <v>1091</v>
      </c>
      <c r="D142" s="239">
        <v>2019</v>
      </c>
      <c r="E142" s="239">
        <v>1</v>
      </c>
      <c r="F142" s="241" t="s">
        <v>117</v>
      </c>
      <c r="G142" s="242">
        <v>799.98</v>
      </c>
      <c r="H142" s="178" t="s">
        <v>92</v>
      </c>
      <c r="I142" s="178" t="s">
        <v>1232</v>
      </c>
      <c r="K142" s="217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217"/>
      <c r="Y142" s="217"/>
      <c r="Z142" s="217"/>
      <c r="AA142" s="217"/>
      <c r="AB142" s="217"/>
      <c r="AC142" s="217"/>
      <c r="AD142" s="217"/>
      <c r="AE142" s="217"/>
      <c r="AF142" s="217"/>
    </row>
    <row r="143" spans="1:32" s="243" customFormat="1" ht="15">
      <c r="A143" s="239">
        <v>141</v>
      </c>
      <c r="B143" s="240" t="s">
        <v>1088</v>
      </c>
      <c r="C143" s="241" t="s">
        <v>1092</v>
      </c>
      <c r="D143" s="239">
        <v>2019</v>
      </c>
      <c r="E143" s="239">
        <v>1</v>
      </c>
      <c r="F143" s="241" t="s">
        <v>117</v>
      </c>
      <c r="G143" s="242">
        <v>799.98</v>
      </c>
      <c r="H143" s="178" t="s">
        <v>92</v>
      </c>
      <c r="I143" s="178" t="s">
        <v>1232</v>
      </c>
      <c r="K143" s="217"/>
      <c r="L143" s="217"/>
      <c r="M143" s="217"/>
      <c r="N143" s="217"/>
      <c r="O143" s="217"/>
      <c r="P143" s="217"/>
      <c r="Q143" s="217"/>
      <c r="R143" s="217"/>
      <c r="S143" s="217"/>
      <c r="T143" s="217"/>
      <c r="U143" s="217"/>
      <c r="V143" s="217"/>
      <c r="W143" s="217"/>
      <c r="X143" s="217"/>
      <c r="Y143" s="217"/>
      <c r="Z143" s="217"/>
      <c r="AA143" s="217"/>
      <c r="AB143" s="217"/>
      <c r="AC143" s="217"/>
      <c r="AD143" s="217"/>
      <c r="AE143" s="217"/>
      <c r="AF143" s="217"/>
    </row>
    <row r="144" spans="1:32" s="243" customFormat="1" ht="15">
      <c r="A144" s="239">
        <v>142</v>
      </c>
      <c r="B144" s="240" t="s">
        <v>1088</v>
      </c>
      <c r="C144" s="241" t="s">
        <v>1087</v>
      </c>
      <c r="D144" s="239">
        <v>2019</v>
      </c>
      <c r="E144" s="239">
        <v>1</v>
      </c>
      <c r="F144" s="241" t="s">
        <v>117</v>
      </c>
      <c r="G144" s="242">
        <v>799.98</v>
      </c>
      <c r="H144" s="178" t="s">
        <v>92</v>
      </c>
      <c r="I144" s="178" t="s">
        <v>1232</v>
      </c>
      <c r="K144" s="217"/>
      <c r="L144" s="217"/>
      <c r="M144" s="217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17"/>
      <c r="Y144" s="217"/>
      <c r="Z144" s="217"/>
      <c r="AA144" s="217"/>
      <c r="AB144" s="217"/>
      <c r="AC144" s="217"/>
      <c r="AD144" s="217"/>
      <c r="AE144" s="217"/>
      <c r="AF144" s="217"/>
    </row>
    <row r="145" spans="1:32" s="243" customFormat="1" ht="15">
      <c r="A145" s="239">
        <v>143</v>
      </c>
      <c r="B145" s="240" t="s">
        <v>1088</v>
      </c>
      <c r="C145" s="241" t="s">
        <v>1094</v>
      </c>
      <c r="D145" s="239">
        <v>2019</v>
      </c>
      <c r="E145" s="239">
        <v>1</v>
      </c>
      <c r="F145" s="241" t="s">
        <v>117</v>
      </c>
      <c r="G145" s="242">
        <v>799.98</v>
      </c>
      <c r="H145" s="178" t="s">
        <v>92</v>
      </c>
      <c r="I145" s="178" t="s">
        <v>1232</v>
      </c>
      <c r="K145" s="217"/>
      <c r="L145" s="217"/>
      <c r="M145" s="217"/>
      <c r="N145" s="217"/>
      <c r="O145" s="217"/>
      <c r="P145" s="217"/>
      <c r="Q145" s="217"/>
      <c r="R145" s="217"/>
      <c r="S145" s="217"/>
      <c r="T145" s="217"/>
      <c r="U145" s="217"/>
      <c r="V145" s="217"/>
      <c r="W145" s="217"/>
      <c r="X145" s="217"/>
      <c r="Y145" s="217"/>
      <c r="Z145" s="217"/>
      <c r="AA145" s="217"/>
      <c r="AB145" s="217"/>
      <c r="AC145" s="217"/>
      <c r="AD145" s="217"/>
      <c r="AE145" s="217"/>
      <c r="AF145" s="217"/>
    </row>
    <row r="146" spans="1:32" s="243" customFormat="1" ht="15">
      <c r="A146" s="239">
        <v>144</v>
      </c>
      <c r="B146" s="240" t="s">
        <v>1088</v>
      </c>
      <c r="C146" s="241" t="s">
        <v>1095</v>
      </c>
      <c r="D146" s="239">
        <v>2019</v>
      </c>
      <c r="E146" s="239">
        <v>1</v>
      </c>
      <c r="F146" s="241" t="s">
        <v>117</v>
      </c>
      <c r="G146" s="242">
        <v>799.98</v>
      </c>
      <c r="H146" s="178" t="s">
        <v>92</v>
      </c>
      <c r="I146" s="178" t="s">
        <v>1232</v>
      </c>
      <c r="K146" s="217"/>
      <c r="L146" s="217"/>
      <c r="M146" s="217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  <c r="AA146" s="217"/>
      <c r="AB146" s="217"/>
      <c r="AC146" s="217"/>
      <c r="AD146" s="217"/>
      <c r="AE146" s="217"/>
      <c r="AF146" s="217"/>
    </row>
    <row r="147" spans="1:32" s="243" customFormat="1" ht="15">
      <c r="A147" s="239">
        <v>145</v>
      </c>
      <c r="B147" s="240" t="s">
        <v>1088</v>
      </c>
      <c r="C147" s="241" t="s">
        <v>1097</v>
      </c>
      <c r="D147" s="239">
        <v>2019</v>
      </c>
      <c r="E147" s="239">
        <v>1</v>
      </c>
      <c r="F147" s="241" t="s">
        <v>117</v>
      </c>
      <c r="G147" s="242">
        <v>799.98</v>
      </c>
      <c r="H147" s="178" t="s">
        <v>92</v>
      </c>
      <c r="I147" s="178" t="s">
        <v>1232</v>
      </c>
      <c r="K147" s="217"/>
      <c r="L147" s="217"/>
      <c r="M147" s="217"/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17"/>
      <c r="Y147" s="217"/>
      <c r="Z147" s="217"/>
      <c r="AA147" s="217"/>
      <c r="AB147" s="217"/>
      <c r="AC147" s="217"/>
      <c r="AD147" s="217"/>
      <c r="AE147" s="217"/>
      <c r="AF147" s="217"/>
    </row>
    <row r="148" spans="1:32" s="243" customFormat="1" ht="15">
      <c r="A148" s="239">
        <v>146</v>
      </c>
      <c r="B148" s="240" t="s">
        <v>1088</v>
      </c>
      <c r="C148" s="241" t="s">
        <v>1089</v>
      </c>
      <c r="D148" s="239">
        <v>2019</v>
      </c>
      <c r="E148" s="239">
        <v>1</v>
      </c>
      <c r="F148" s="241" t="s">
        <v>117</v>
      </c>
      <c r="G148" s="242">
        <v>799.98</v>
      </c>
      <c r="H148" s="178" t="s">
        <v>92</v>
      </c>
      <c r="I148" s="178" t="s">
        <v>1232</v>
      </c>
      <c r="K148" s="217"/>
      <c r="L148" s="217"/>
      <c r="M148" s="217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  <c r="AA148" s="217"/>
      <c r="AB148" s="217"/>
      <c r="AC148" s="217"/>
      <c r="AD148" s="217"/>
      <c r="AE148" s="217"/>
      <c r="AF148" s="217"/>
    </row>
    <row r="149" spans="1:32" s="243" customFormat="1" ht="15">
      <c r="A149" s="239">
        <v>147</v>
      </c>
      <c r="B149" s="240" t="s">
        <v>1088</v>
      </c>
      <c r="C149" s="241" t="s">
        <v>1090</v>
      </c>
      <c r="D149" s="239">
        <v>2019</v>
      </c>
      <c r="E149" s="239">
        <v>1</v>
      </c>
      <c r="F149" s="241" t="s">
        <v>117</v>
      </c>
      <c r="G149" s="242">
        <v>799.98</v>
      </c>
      <c r="H149" s="178" t="s">
        <v>92</v>
      </c>
      <c r="I149" s="178" t="s">
        <v>1232</v>
      </c>
      <c r="K149" s="217"/>
      <c r="L149" s="217"/>
      <c r="M149" s="217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17"/>
      <c r="Y149" s="217"/>
      <c r="Z149" s="217"/>
      <c r="AA149" s="217"/>
      <c r="AB149" s="217"/>
      <c r="AC149" s="217"/>
      <c r="AD149" s="217"/>
      <c r="AE149" s="217"/>
      <c r="AF149" s="217"/>
    </row>
    <row r="150" spans="1:32" s="243" customFormat="1" ht="15">
      <c r="A150" s="239">
        <v>148</v>
      </c>
      <c r="B150" s="240" t="s">
        <v>1088</v>
      </c>
      <c r="C150" s="241" t="s">
        <v>1093</v>
      </c>
      <c r="D150" s="239">
        <v>2019</v>
      </c>
      <c r="E150" s="239">
        <v>1</v>
      </c>
      <c r="F150" s="241" t="s">
        <v>117</v>
      </c>
      <c r="G150" s="242">
        <v>799.98</v>
      </c>
      <c r="H150" s="178" t="s">
        <v>92</v>
      </c>
      <c r="I150" s="178" t="s">
        <v>1232</v>
      </c>
      <c r="K150" s="217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17"/>
      <c r="Y150" s="217"/>
      <c r="Z150" s="217"/>
      <c r="AA150" s="217"/>
      <c r="AB150" s="217"/>
      <c r="AC150" s="217"/>
      <c r="AD150" s="217"/>
      <c r="AE150" s="217"/>
      <c r="AF150" s="217"/>
    </row>
    <row r="151" spans="1:32" s="243" customFormat="1" ht="15">
      <c r="A151" s="239">
        <v>149</v>
      </c>
      <c r="B151" s="240" t="s">
        <v>1088</v>
      </c>
      <c r="C151" s="241" t="s">
        <v>1098</v>
      </c>
      <c r="D151" s="239">
        <v>2019</v>
      </c>
      <c r="E151" s="239">
        <v>1</v>
      </c>
      <c r="F151" s="241" t="s">
        <v>117</v>
      </c>
      <c r="G151" s="242">
        <v>799.98</v>
      </c>
      <c r="H151" s="178" t="s">
        <v>92</v>
      </c>
      <c r="I151" s="178" t="s">
        <v>1232</v>
      </c>
      <c r="K151" s="217"/>
      <c r="L151" s="217"/>
      <c r="M151" s="217"/>
      <c r="N151" s="217"/>
      <c r="O151" s="217"/>
      <c r="P151" s="217"/>
      <c r="Q151" s="217"/>
      <c r="R151" s="217"/>
      <c r="S151" s="217"/>
      <c r="T151" s="217"/>
      <c r="U151" s="217"/>
      <c r="V151" s="217"/>
      <c r="W151" s="217"/>
      <c r="X151" s="217"/>
      <c r="Y151" s="217"/>
      <c r="Z151" s="217"/>
      <c r="AA151" s="217"/>
      <c r="AB151" s="217"/>
      <c r="AC151" s="217"/>
      <c r="AD151" s="217"/>
      <c r="AE151" s="217"/>
      <c r="AF151" s="217"/>
    </row>
    <row r="152" spans="1:32" s="243" customFormat="1" ht="15">
      <c r="A152" s="239">
        <v>150</v>
      </c>
      <c r="B152" s="240" t="s">
        <v>1088</v>
      </c>
      <c r="C152" s="241" t="s">
        <v>1101</v>
      </c>
      <c r="D152" s="239">
        <v>2019</v>
      </c>
      <c r="E152" s="239">
        <v>1</v>
      </c>
      <c r="F152" s="241" t="s">
        <v>117</v>
      </c>
      <c r="G152" s="242">
        <v>799.98</v>
      </c>
      <c r="H152" s="178" t="s">
        <v>92</v>
      </c>
      <c r="I152" s="178" t="s">
        <v>1232</v>
      </c>
      <c r="K152" s="217"/>
      <c r="L152" s="217"/>
      <c r="M152" s="217"/>
      <c r="N152" s="217"/>
      <c r="O152" s="217"/>
      <c r="P152" s="217"/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  <c r="AA152" s="217"/>
      <c r="AB152" s="217"/>
      <c r="AC152" s="217"/>
      <c r="AD152" s="217"/>
      <c r="AE152" s="217"/>
      <c r="AF152" s="217"/>
    </row>
    <row r="153" spans="1:32" s="243" customFormat="1" ht="15">
      <c r="A153" s="239">
        <v>151</v>
      </c>
      <c r="B153" s="240" t="s">
        <v>1088</v>
      </c>
      <c r="C153" s="241" t="s">
        <v>1102</v>
      </c>
      <c r="D153" s="239">
        <v>2019</v>
      </c>
      <c r="E153" s="239">
        <v>1</v>
      </c>
      <c r="F153" s="241" t="s">
        <v>117</v>
      </c>
      <c r="G153" s="242">
        <v>799.98</v>
      </c>
      <c r="H153" s="178" t="s">
        <v>92</v>
      </c>
      <c r="I153" s="178" t="s">
        <v>1232</v>
      </c>
      <c r="K153" s="217"/>
      <c r="L153" s="217"/>
      <c r="M153" s="217"/>
      <c r="N153" s="217"/>
      <c r="O153" s="217"/>
      <c r="P153" s="217"/>
      <c r="Q153" s="217"/>
      <c r="R153" s="217"/>
      <c r="S153" s="217"/>
      <c r="T153" s="217"/>
      <c r="U153" s="217"/>
      <c r="V153" s="217"/>
      <c r="W153" s="217"/>
      <c r="X153" s="217"/>
      <c r="Y153" s="217"/>
      <c r="Z153" s="217"/>
      <c r="AA153" s="217"/>
      <c r="AB153" s="217"/>
      <c r="AC153" s="217"/>
      <c r="AD153" s="217"/>
      <c r="AE153" s="217"/>
      <c r="AF153" s="217"/>
    </row>
    <row r="154" spans="1:32" s="243" customFormat="1" ht="15">
      <c r="A154" s="239">
        <v>152</v>
      </c>
      <c r="B154" s="240" t="s">
        <v>1086</v>
      </c>
      <c r="C154" s="241" t="s">
        <v>1085</v>
      </c>
      <c r="D154" s="239">
        <v>2019</v>
      </c>
      <c r="E154" s="239">
        <v>1</v>
      </c>
      <c r="F154" s="241" t="s">
        <v>117</v>
      </c>
      <c r="G154" s="242">
        <v>399.99</v>
      </c>
      <c r="H154" s="178" t="s">
        <v>92</v>
      </c>
      <c r="I154" s="178" t="s">
        <v>1289</v>
      </c>
      <c r="K154" s="217"/>
      <c r="L154" s="217"/>
      <c r="M154" s="217"/>
      <c r="N154" s="217"/>
      <c r="O154" s="217"/>
      <c r="P154" s="217"/>
      <c r="Q154" s="217"/>
      <c r="R154" s="217"/>
      <c r="S154" s="217"/>
      <c r="T154" s="217"/>
      <c r="U154" s="217"/>
      <c r="V154" s="217"/>
      <c r="W154" s="217"/>
      <c r="X154" s="217"/>
      <c r="Y154" s="217"/>
      <c r="Z154" s="217"/>
      <c r="AA154" s="217"/>
      <c r="AB154" s="217"/>
      <c r="AC154" s="217"/>
      <c r="AD154" s="217"/>
      <c r="AE154" s="217"/>
      <c r="AF154" s="217"/>
    </row>
    <row r="155" spans="1:32" s="243" customFormat="1" ht="15">
      <c r="A155" s="239">
        <v>153</v>
      </c>
      <c r="B155" s="240" t="s">
        <v>1107</v>
      </c>
      <c r="C155" s="241" t="s">
        <v>1106</v>
      </c>
      <c r="D155" s="239">
        <v>2019</v>
      </c>
      <c r="E155" s="239">
        <v>1</v>
      </c>
      <c r="F155" s="241" t="s">
        <v>117</v>
      </c>
      <c r="G155" s="242">
        <v>499</v>
      </c>
      <c r="H155" s="178" t="s">
        <v>92</v>
      </c>
      <c r="I155" s="178" t="s">
        <v>1286</v>
      </c>
      <c r="K155" s="217"/>
      <c r="L155" s="217"/>
      <c r="M155" s="217"/>
      <c r="N155" s="217"/>
      <c r="O155" s="217"/>
      <c r="P155" s="217"/>
      <c r="Q155" s="217"/>
      <c r="R155" s="217"/>
      <c r="S155" s="217"/>
      <c r="T155" s="217"/>
      <c r="U155" s="217"/>
      <c r="V155" s="217"/>
      <c r="W155" s="217"/>
      <c r="X155" s="217"/>
      <c r="Y155" s="217"/>
      <c r="Z155" s="217"/>
      <c r="AA155" s="217"/>
      <c r="AB155" s="217"/>
      <c r="AC155" s="217"/>
      <c r="AD155" s="217"/>
      <c r="AE155" s="217"/>
      <c r="AF155" s="217"/>
    </row>
    <row r="156" spans="1:32" s="243" customFormat="1" ht="15">
      <c r="A156" s="239">
        <v>154</v>
      </c>
      <c r="B156" s="240" t="s">
        <v>1084</v>
      </c>
      <c r="C156" s="241" t="s">
        <v>1083</v>
      </c>
      <c r="D156" s="239">
        <v>2019</v>
      </c>
      <c r="E156" s="239">
        <v>1</v>
      </c>
      <c r="F156" s="241" t="s">
        <v>117</v>
      </c>
      <c r="G156" s="242">
        <v>949</v>
      </c>
      <c r="H156" s="178" t="s">
        <v>92</v>
      </c>
      <c r="I156" s="178" t="s">
        <v>1292</v>
      </c>
      <c r="K156" s="217"/>
      <c r="L156" s="217"/>
      <c r="M156" s="217"/>
      <c r="N156" s="217"/>
      <c r="O156" s="217"/>
      <c r="P156" s="217"/>
      <c r="Q156" s="217"/>
      <c r="R156" s="217"/>
      <c r="S156" s="217"/>
      <c r="T156" s="217"/>
      <c r="U156" s="217"/>
      <c r="V156" s="217"/>
      <c r="W156" s="217"/>
      <c r="X156" s="217"/>
      <c r="Y156" s="217"/>
      <c r="Z156" s="217"/>
      <c r="AA156" s="217"/>
      <c r="AB156" s="217"/>
      <c r="AC156" s="217"/>
      <c r="AD156" s="217"/>
      <c r="AE156" s="217"/>
      <c r="AF156" s="217"/>
    </row>
    <row r="157" spans="1:32" s="243" customFormat="1" ht="15">
      <c r="A157" s="239">
        <v>155</v>
      </c>
      <c r="B157" s="240" t="s">
        <v>1038</v>
      </c>
      <c r="C157" s="241" t="s">
        <v>1037</v>
      </c>
      <c r="D157" s="239">
        <v>2020</v>
      </c>
      <c r="E157" s="239">
        <v>1</v>
      </c>
      <c r="F157" s="241" t="s">
        <v>117</v>
      </c>
      <c r="G157" s="242">
        <v>2274.27</v>
      </c>
      <c r="H157" s="178" t="s">
        <v>92</v>
      </c>
      <c r="I157" s="178" t="s">
        <v>1293</v>
      </c>
      <c r="K157" s="217"/>
      <c r="L157" s="217"/>
      <c r="M157" s="217"/>
      <c r="N157" s="217"/>
      <c r="O157" s="217"/>
      <c r="P157" s="217"/>
      <c r="Q157" s="217"/>
      <c r="R157" s="217"/>
      <c r="S157" s="217"/>
      <c r="T157" s="217"/>
      <c r="U157" s="217"/>
      <c r="V157" s="217"/>
      <c r="W157" s="217"/>
      <c r="X157" s="217"/>
      <c r="Y157" s="217"/>
      <c r="Z157" s="217"/>
      <c r="AA157" s="217"/>
      <c r="AB157" s="217"/>
      <c r="AC157" s="217"/>
      <c r="AD157" s="217"/>
      <c r="AE157" s="217"/>
      <c r="AF157" s="217"/>
    </row>
    <row r="158" spans="1:32" s="243" customFormat="1" ht="15">
      <c r="A158" s="239">
        <v>156</v>
      </c>
      <c r="B158" s="240" t="s">
        <v>1109</v>
      </c>
      <c r="C158" s="241" t="s">
        <v>1108</v>
      </c>
      <c r="D158" s="239">
        <v>2020</v>
      </c>
      <c r="E158" s="239">
        <v>1</v>
      </c>
      <c r="F158" s="241" t="s">
        <v>117</v>
      </c>
      <c r="G158" s="242">
        <v>1560.87</v>
      </c>
      <c r="H158" s="178" t="s">
        <v>92</v>
      </c>
      <c r="I158" s="178" t="s">
        <v>1284</v>
      </c>
      <c r="K158" s="217"/>
      <c r="L158" s="217"/>
      <c r="M158" s="217"/>
      <c r="N158" s="217"/>
      <c r="O158" s="217"/>
      <c r="P158" s="217"/>
      <c r="Q158" s="217"/>
      <c r="R158" s="217"/>
      <c r="S158" s="217"/>
      <c r="T158" s="217"/>
      <c r="U158" s="217"/>
      <c r="V158" s="217"/>
      <c r="W158" s="217"/>
      <c r="X158" s="217"/>
      <c r="Y158" s="217"/>
      <c r="Z158" s="217"/>
      <c r="AA158" s="217"/>
      <c r="AB158" s="217"/>
      <c r="AC158" s="217"/>
      <c r="AD158" s="217"/>
      <c r="AE158" s="217"/>
      <c r="AF158" s="217"/>
    </row>
    <row r="159" spans="1:32" s="243" customFormat="1" ht="15">
      <c r="A159" s="239">
        <v>157</v>
      </c>
      <c r="B159" s="240" t="s">
        <v>1111</v>
      </c>
      <c r="C159" s="241" t="s">
        <v>1112</v>
      </c>
      <c r="D159" s="239">
        <v>2020</v>
      </c>
      <c r="E159" s="239">
        <v>1</v>
      </c>
      <c r="F159" s="241" t="s">
        <v>117</v>
      </c>
      <c r="G159" s="242">
        <v>2458.77</v>
      </c>
      <c r="H159" s="178" t="s">
        <v>92</v>
      </c>
      <c r="I159" s="178" t="s">
        <v>1293</v>
      </c>
      <c r="K159" s="217"/>
      <c r="L159" s="217"/>
      <c r="M159" s="217"/>
      <c r="N159" s="217"/>
      <c r="O159" s="217"/>
      <c r="P159" s="217"/>
      <c r="Q159" s="217"/>
      <c r="R159" s="217"/>
      <c r="S159" s="217"/>
      <c r="T159" s="217"/>
      <c r="U159" s="217"/>
      <c r="V159" s="217"/>
      <c r="W159" s="217"/>
      <c r="X159" s="217"/>
      <c r="Y159" s="217"/>
      <c r="Z159" s="217"/>
      <c r="AA159" s="217"/>
      <c r="AB159" s="217"/>
      <c r="AC159" s="217"/>
      <c r="AD159" s="217"/>
      <c r="AE159" s="217"/>
      <c r="AF159" s="217"/>
    </row>
    <row r="160" spans="1:32" s="243" customFormat="1" ht="15">
      <c r="A160" s="239">
        <v>158</v>
      </c>
      <c r="B160" s="240" t="s">
        <v>1111</v>
      </c>
      <c r="C160" s="241" t="s">
        <v>1110</v>
      </c>
      <c r="D160" s="239">
        <v>2020</v>
      </c>
      <c r="E160" s="239">
        <v>1</v>
      </c>
      <c r="F160" s="241" t="s">
        <v>117</v>
      </c>
      <c r="G160" s="242">
        <v>2458.77</v>
      </c>
      <c r="H160" s="178" t="s">
        <v>92</v>
      </c>
      <c r="I160" s="178" t="s">
        <v>1284</v>
      </c>
      <c r="K160" s="217"/>
      <c r="L160" s="217"/>
      <c r="M160" s="217"/>
      <c r="N160" s="217"/>
      <c r="O160" s="217"/>
      <c r="P160" s="217"/>
      <c r="Q160" s="217"/>
      <c r="R160" s="217"/>
      <c r="S160" s="217"/>
      <c r="T160" s="217"/>
      <c r="U160" s="217"/>
      <c r="V160" s="217"/>
      <c r="W160" s="217"/>
      <c r="X160" s="217"/>
      <c r="Y160" s="217"/>
      <c r="Z160" s="217"/>
      <c r="AA160" s="217"/>
      <c r="AB160" s="217"/>
      <c r="AC160" s="217"/>
      <c r="AD160" s="217"/>
      <c r="AE160" s="217"/>
      <c r="AF160" s="217"/>
    </row>
    <row r="161" spans="1:9" s="160" customFormat="1">
      <c r="A161" s="153">
        <v>3</v>
      </c>
      <c r="B161" s="155" t="s">
        <v>176</v>
      </c>
      <c r="C161" s="155"/>
      <c r="D161" s="156"/>
      <c r="E161" s="156"/>
      <c r="F161" s="155"/>
      <c r="G161" s="154"/>
      <c r="H161" s="156"/>
      <c r="I161" s="249"/>
    </row>
    <row r="162" spans="1:9" s="218" customFormat="1">
      <c r="A162" s="42">
        <v>1</v>
      </c>
      <c r="B162" s="44" t="s">
        <v>188</v>
      </c>
      <c r="C162" s="13" t="s">
        <v>189</v>
      </c>
      <c r="D162" s="42">
        <v>2017</v>
      </c>
      <c r="E162" s="42">
        <v>1</v>
      </c>
      <c r="F162" s="13" t="s">
        <v>118</v>
      </c>
      <c r="G162" s="39">
        <v>3649</v>
      </c>
      <c r="H162" s="178" t="s">
        <v>92</v>
      </c>
      <c r="I162" s="178" t="s">
        <v>774</v>
      </c>
    </row>
    <row r="163" spans="1:9" s="218" customFormat="1">
      <c r="A163" s="42">
        <v>2</v>
      </c>
      <c r="B163" s="44" t="s">
        <v>219</v>
      </c>
      <c r="C163" s="13" t="s">
        <v>191</v>
      </c>
      <c r="D163" s="42">
        <v>2017</v>
      </c>
      <c r="E163" s="42">
        <v>1</v>
      </c>
      <c r="F163" s="13" t="s">
        <v>118</v>
      </c>
      <c r="G163" s="39">
        <v>4743</v>
      </c>
      <c r="H163" s="178" t="s">
        <v>92</v>
      </c>
      <c r="I163" s="178"/>
    </row>
    <row r="164" spans="1:9" s="218" customFormat="1" ht="18" customHeight="1">
      <c r="A164" s="42">
        <v>3</v>
      </c>
      <c r="B164" s="44" t="s">
        <v>219</v>
      </c>
      <c r="C164" s="13" t="s">
        <v>192</v>
      </c>
      <c r="D164" s="42">
        <v>2017</v>
      </c>
      <c r="E164" s="42">
        <v>1</v>
      </c>
      <c r="F164" s="13" t="s">
        <v>118</v>
      </c>
      <c r="G164" s="39">
        <v>4743</v>
      </c>
      <c r="H164" s="178" t="s">
        <v>92</v>
      </c>
      <c r="I164" s="178"/>
    </row>
    <row r="165" spans="1:9" s="218" customFormat="1" ht="18" customHeight="1">
      <c r="A165" s="42">
        <v>4</v>
      </c>
      <c r="B165" s="44" t="s">
        <v>219</v>
      </c>
      <c r="C165" s="13" t="s">
        <v>193</v>
      </c>
      <c r="D165" s="42">
        <v>2017</v>
      </c>
      <c r="E165" s="42">
        <v>1</v>
      </c>
      <c r="F165" s="13" t="s">
        <v>118</v>
      </c>
      <c r="G165" s="39">
        <v>4743</v>
      </c>
      <c r="H165" s="178" t="s">
        <v>92</v>
      </c>
      <c r="I165" s="178"/>
    </row>
    <row r="166" spans="1:9" s="218" customFormat="1">
      <c r="A166" s="42">
        <v>5</v>
      </c>
      <c r="B166" s="44" t="s">
        <v>219</v>
      </c>
      <c r="C166" s="13" t="s">
        <v>194</v>
      </c>
      <c r="D166" s="42">
        <v>2017</v>
      </c>
      <c r="E166" s="42">
        <v>1</v>
      </c>
      <c r="F166" s="13" t="s">
        <v>118</v>
      </c>
      <c r="G166" s="39">
        <v>4713</v>
      </c>
      <c r="H166" s="178" t="s">
        <v>92</v>
      </c>
      <c r="I166" s="178"/>
    </row>
    <row r="167" spans="1:9" s="218" customFormat="1">
      <c r="A167" s="42">
        <v>6</v>
      </c>
      <c r="B167" s="44" t="s">
        <v>219</v>
      </c>
      <c r="C167" s="13" t="s">
        <v>195</v>
      </c>
      <c r="D167" s="42">
        <v>2017</v>
      </c>
      <c r="E167" s="42">
        <v>1</v>
      </c>
      <c r="F167" s="13" t="s">
        <v>118</v>
      </c>
      <c r="G167" s="39">
        <v>5725</v>
      </c>
      <c r="H167" s="178" t="s">
        <v>92</v>
      </c>
      <c r="I167" s="178"/>
    </row>
    <row r="168" spans="1:9" s="218" customFormat="1">
      <c r="A168" s="42">
        <v>7</v>
      </c>
      <c r="B168" s="44" t="s">
        <v>201</v>
      </c>
      <c r="C168" s="13" t="s">
        <v>202</v>
      </c>
      <c r="D168" s="42">
        <v>2020</v>
      </c>
      <c r="E168" s="42">
        <v>1</v>
      </c>
      <c r="F168" s="13" t="s">
        <v>118</v>
      </c>
      <c r="G168" s="39">
        <v>43283.7</v>
      </c>
      <c r="H168" s="178" t="s">
        <v>92</v>
      </c>
      <c r="I168" s="178"/>
    </row>
    <row r="169" spans="1:9" s="218" customFormat="1">
      <c r="A169" s="42">
        <v>8</v>
      </c>
      <c r="B169" s="44" t="s">
        <v>203</v>
      </c>
      <c r="C169" s="13" t="s">
        <v>204</v>
      </c>
      <c r="D169" s="42">
        <v>2020</v>
      </c>
      <c r="E169" s="42">
        <v>1</v>
      </c>
      <c r="F169" s="13" t="s">
        <v>118</v>
      </c>
      <c r="G169" s="39">
        <v>8995</v>
      </c>
      <c r="H169" s="178" t="s">
        <v>92</v>
      </c>
      <c r="I169" s="178"/>
    </row>
    <row r="170" spans="1:9" s="218" customFormat="1">
      <c r="A170" s="42">
        <v>9</v>
      </c>
      <c r="B170" s="44" t="s">
        <v>227</v>
      </c>
      <c r="C170" s="13" t="s">
        <v>205</v>
      </c>
      <c r="D170" s="42">
        <v>2020</v>
      </c>
      <c r="E170" s="42">
        <v>1</v>
      </c>
      <c r="F170" s="13" t="s">
        <v>118</v>
      </c>
      <c r="G170" s="39">
        <v>7148.66</v>
      </c>
      <c r="H170" s="178" t="s">
        <v>92</v>
      </c>
      <c r="I170" s="178"/>
    </row>
    <row r="171" spans="1:9" s="218" customFormat="1">
      <c r="A171" s="42">
        <v>10</v>
      </c>
      <c r="B171" s="44" t="s">
        <v>226</v>
      </c>
      <c r="C171" s="13" t="s">
        <v>206</v>
      </c>
      <c r="D171" s="42">
        <v>2020</v>
      </c>
      <c r="E171" s="42">
        <v>1</v>
      </c>
      <c r="F171" s="13" t="s">
        <v>118</v>
      </c>
      <c r="G171" s="39">
        <v>31549.5</v>
      </c>
      <c r="H171" s="178" t="s">
        <v>92</v>
      </c>
      <c r="I171" s="178"/>
    </row>
    <row r="172" spans="1:9" s="218" customFormat="1">
      <c r="A172" s="42">
        <v>11</v>
      </c>
      <c r="B172" s="44" t="s">
        <v>224</v>
      </c>
      <c r="C172" s="13" t="s">
        <v>208</v>
      </c>
      <c r="D172" s="42">
        <v>2020</v>
      </c>
      <c r="E172" s="42">
        <v>1</v>
      </c>
      <c r="F172" s="13" t="s">
        <v>118</v>
      </c>
      <c r="G172" s="39">
        <v>29520</v>
      </c>
      <c r="H172" s="178" t="s">
        <v>92</v>
      </c>
      <c r="I172" s="178"/>
    </row>
    <row r="173" spans="1:9" s="218" customFormat="1">
      <c r="A173" s="42">
        <v>12</v>
      </c>
      <c r="B173" s="44" t="s">
        <v>222</v>
      </c>
      <c r="C173" s="13" t="s">
        <v>210</v>
      </c>
      <c r="D173" s="42">
        <v>2020</v>
      </c>
      <c r="E173" s="42">
        <v>1</v>
      </c>
      <c r="F173" s="13" t="s">
        <v>118</v>
      </c>
      <c r="G173" s="39">
        <v>3368.97</v>
      </c>
      <c r="H173" s="178" t="s">
        <v>92</v>
      </c>
      <c r="I173" s="178"/>
    </row>
    <row r="174" spans="1:9" s="218" customFormat="1">
      <c r="A174" s="42">
        <v>13</v>
      </c>
      <c r="B174" s="44" t="s">
        <v>211</v>
      </c>
      <c r="C174" s="13" t="s">
        <v>212</v>
      </c>
      <c r="D174" s="42">
        <v>2020</v>
      </c>
      <c r="E174" s="42">
        <v>1</v>
      </c>
      <c r="F174" s="13" t="s">
        <v>118</v>
      </c>
      <c r="G174" s="39">
        <v>3912.63</v>
      </c>
      <c r="H174" s="178" t="s">
        <v>92</v>
      </c>
      <c r="I174" s="178"/>
    </row>
    <row r="175" spans="1:9" s="218" customFormat="1">
      <c r="A175" s="42">
        <v>14</v>
      </c>
      <c r="B175" s="44" t="s">
        <v>220</v>
      </c>
      <c r="C175" s="13" t="s">
        <v>213</v>
      </c>
      <c r="D175" s="42">
        <v>2020</v>
      </c>
      <c r="E175" s="42">
        <v>1</v>
      </c>
      <c r="F175" s="13" t="s">
        <v>118</v>
      </c>
      <c r="G175" s="39">
        <v>2279.19</v>
      </c>
      <c r="H175" s="178" t="s">
        <v>92</v>
      </c>
      <c r="I175" s="178"/>
    </row>
    <row r="176" spans="1:9" s="218" customFormat="1">
      <c r="A176" s="42">
        <v>15</v>
      </c>
      <c r="B176" s="44" t="s">
        <v>216</v>
      </c>
      <c r="C176" s="13" t="s">
        <v>217</v>
      </c>
      <c r="D176" s="42">
        <v>2020</v>
      </c>
      <c r="E176" s="42">
        <v>1</v>
      </c>
      <c r="F176" s="13" t="s">
        <v>118</v>
      </c>
      <c r="G176" s="39">
        <v>7029.45</v>
      </c>
      <c r="H176" s="178" t="s">
        <v>92</v>
      </c>
      <c r="I176" s="178"/>
    </row>
    <row r="177" spans="1:9" s="218" customFormat="1">
      <c r="A177" s="42">
        <v>16</v>
      </c>
      <c r="B177" s="44" t="s">
        <v>218</v>
      </c>
      <c r="C177" s="13" t="s">
        <v>187</v>
      </c>
      <c r="D177" s="42">
        <v>2016</v>
      </c>
      <c r="E177" s="42">
        <v>1</v>
      </c>
      <c r="F177" s="13" t="s">
        <v>117</v>
      </c>
      <c r="G177" s="39">
        <v>3550</v>
      </c>
      <c r="H177" s="178" t="s">
        <v>92</v>
      </c>
      <c r="I177" s="178"/>
    </row>
    <row r="178" spans="1:9" s="218" customFormat="1">
      <c r="A178" s="42">
        <v>17</v>
      </c>
      <c r="B178" s="44" t="s">
        <v>218</v>
      </c>
      <c r="C178" s="13" t="s">
        <v>196</v>
      </c>
      <c r="D178" s="42">
        <v>2017</v>
      </c>
      <c r="E178" s="42">
        <v>1</v>
      </c>
      <c r="F178" s="13" t="s">
        <v>117</v>
      </c>
      <c r="G178" s="39">
        <v>3550</v>
      </c>
      <c r="H178" s="178" t="s">
        <v>92</v>
      </c>
      <c r="I178" s="178"/>
    </row>
    <row r="179" spans="1:9" s="218" customFormat="1">
      <c r="A179" s="42">
        <v>18</v>
      </c>
      <c r="B179" s="44" t="s">
        <v>197</v>
      </c>
      <c r="C179" s="13" t="s">
        <v>198</v>
      </c>
      <c r="D179" s="42">
        <v>2018</v>
      </c>
      <c r="E179" s="42">
        <v>1</v>
      </c>
      <c r="F179" s="13" t="s">
        <v>117</v>
      </c>
      <c r="G179" s="39">
        <v>5670</v>
      </c>
      <c r="H179" s="178" t="s">
        <v>92</v>
      </c>
      <c r="I179" s="178" t="s">
        <v>774</v>
      </c>
    </row>
    <row r="180" spans="1:9" s="218" customFormat="1">
      <c r="A180" s="42">
        <v>19</v>
      </c>
      <c r="B180" s="44" t="s">
        <v>197</v>
      </c>
      <c r="C180" s="13" t="s">
        <v>199</v>
      </c>
      <c r="D180" s="42">
        <v>2018</v>
      </c>
      <c r="E180" s="42">
        <v>1</v>
      </c>
      <c r="F180" s="13" t="s">
        <v>117</v>
      </c>
      <c r="G180" s="39">
        <v>5670</v>
      </c>
      <c r="H180" s="178" t="s">
        <v>92</v>
      </c>
      <c r="I180" s="178"/>
    </row>
    <row r="181" spans="1:9" s="218" customFormat="1">
      <c r="A181" s="42">
        <v>20</v>
      </c>
      <c r="B181" s="44" t="s">
        <v>228</v>
      </c>
      <c r="C181" s="13" t="s">
        <v>200</v>
      </c>
      <c r="D181" s="42">
        <v>2018</v>
      </c>
      <c r="E181" s="42">
        <v>1</v>
      </c>
      <c r="F181" s="13" t="s">
        <v>117</v>
      </c>
      <c r="G181" s="39">
        <v>2549</v>
      </c>
      <c r="H181" s="178" t="s">
        <v>92</v>
      </c>
      <c r="I181" s="178"/>
    </row>
    <row r="182" spans="1:9" s="218" customFormat="1">
      <c r="A182" s="42">
        <v>21</v>
      </c>
      <c r="B182" s="44" t="s">
        <v>225</v>
      </c>
      <c r="C182" s="13" t="s">
        <v>207</v>
      </c>
      <c r="D182" s="42">
        <v>2020</v>
      </c>
      <c r="E182" s="42">
        <v>1</v>
      </c>
      <c r="F182" s="13" t="s">
        <v>117</v>
      </c>
      <c r="G182" s="39">
        <v>11316</v>
      </c>
      <c r="H182" s="178" t="s">
        <v>92</v>
      </c>
      <c r="I182" s="178"/>
    </row>
    <row r="183" spans="1:9" s="218" customFormat="1">
      <c r="A183" s="42">
        <v>22</v>
      </c>
      <c r="B183" s="44" t="s">
        <v>223</v>
      </c>
      <c r="C183" s="13" t="s">
        <v>209</v>
      </c>
      <c r="D183" s="42">
        <v>2020</v>
      </c>
      <c r="E183" s="42">
        <v>1</v>
      </c>
      <c r="F183" s="13" t="s">
        <v>117</v>
      </c>
      <c r="G183" s="39">
        <v>3997.5</v>
      </c>
      <c r="H183" s="178" t="s">
        <v>92</v>
      </c>
      <c r="I183" s="178"/>
    </row>
    <row r="184" spans="1:9" s="218" customFormat="1">
      <c r="A184" s="42">
        <v>23</v>
      </c>
      <c r="B184" s="44" t="s">
        <v>221</v>
      </c>
      <c r="C184" s="13" t="s">
        <v>214</v>
      </c>
      <c r="D184" s="42">
        <v>2020</v>
      </c>
      <c r="E184" s="42">
        <v>1</v>
      </c>
      <c r="F184" s="13" t="s">
        <v>117</v>
      </c>
      <c r="G184" s="39">
        <v>4033.17</v>
      </c>
      <c r="H184" s="178" t="s">
        <v>92</v>
      </c>
      <c r="I184" s="178"/>
    </row>
    <row r="185" spans="1:9" s="218" customFormat="1">
      <c r="A185" s="42">
        <v>24</v>
      </c>
      <c r="B185" s="44" t="s">
        <v>1295</v>
      </c>
      <c r="C185" s="13" t="s">
        <v>215</v>
      </c>
      <c r="D185" s="42">
        <v>2020</v>
      </c>
      <c r="E185" s="42">
        <v>1</v>
      </c>
      <c r="F185" s="13" t="s">
        <v>117</v>
      </c>
      <c r="G185" s="39">
        <v>3753.96</v>
      </c>
      <c r="H185" s="178" t="s">
        <v>92</v>
      </c>
      <c r="I185" s="178"/>
    </row>
    <row r="186" spans="1:9" s="160" customFormat="1">
      <c r="A186" s="153">
        <v>4</v>
      </c>
      <c r="B186" s="155" t="s">
        <v>177</v>
      </c>
      <c r="C186" s="155"/>
      <c r="D186" s="156"/>
      <c r="E186" s="156"/>
      <c r="F186" s="155"/>
      <c r="G186" s="154"/>
      <c r="H186" s="156"/>
      <c r="I186" s="249"/>
    </row>
    <row r="187" spans="1:9" s="218" customFormat="1">
      <c r="A187" s="42">
        <v>1</v>
      </c>
      <c r="B187" s="44" t="s">
        <v>219</v>
      </c>
      <c r="C187" s="13" t="s">
        <v>258</v>
      </c>
      <c r="D187" s="42">
        <v>2016</v>
      </c>
      <c r="E187" s="42">
        <v>1</v>
      </c>
      <c r="F187" s="13" t="s">
        <v>118</v>
      </c>
      <c r="G187" s="39">
        <v>3129</v>
      </c>
      <c r="H187" s="178" t="s">
        <v>92</v>
      </c>
      <c r="I187" s="178" t="s">
        <v>259</v>
      </c>
    </row>
    <row r="188" spans="1:9" s="218" customFormat="1">
      <c r="A188" s="42">
        <v>2</v>
      </c>
      <c r="B188" s="44" t="s">
        <v>282</v>
      </c>
      <c r="C188" s="13" t="s">
        <v>261</v>
      </c>
      <c r="D188" s="42">
        <v>2016</v>
      </c>
      <c r="E188" s="42">
        <v>1</v>
      </c>
      <c r="F188" s="13" t="s">
        <v>118</v>
      </c>
      <c r="G188" s="39">
        <v>322.26</v>
      </c>
      <c r="H188" s="178" t="s">
        <v>92</v>
      </c>
      <c r="I188" s="178" t="s">
        <v>259</v>
      </c>
    </row>
    <row r="189" spans="1:9" s="218" customFormat="1">
      <c r="A189" s="42">
        <v>3</v>
      </c>
      <c r="B189" s="44" t="s">
        <v>224</v>
      </c>
      <c r="C189" s="13" t="s">
        <v>262</v>
      </c>
      <c r="D189" s="42">
        <v>2016</v>
      </c>
      <c r="E189" s="42">
        <v>1</v>
      </c>
      <c r="F189" s="13" t="s">
        <v>118</v>
      </c>
      <c r="G189" s="39">
        <v>923.73</v>
      </c>
      <c r="H189" s="178" t="s">
        <v>92</v>
      </c>
      <c r="I189" s="178" t="s">
        <v>259</v>
      </c>
    </row>
    <row r="190" spans="1:9" s="218" customFormat="1">
      <c r="A190" s="42">
        <v>4</v>
      </c>
      <c r="B190" s="44" t="s">
        <v>263</v>
      </c>
      <c r="C190" s="13" t="s">
        <v>264</v>
      </c>
      <c r="D190" s="42">
        <v>2016</v>
      </c>
      <c r="E190" s="42">
        <v>1</v>
      </c>
      <c r="F190" s="13" t="s">
        <v>118</v>
      </c>
      <c r="G190" s="39">
        <v>2988.9</v>
      </c>
      <c r="H190" s="178" t="s">
        <v>92</v>
      </c>
      <c r="I190" s="178" t="s">
        <v>259</v>
      </c>
    </row>
    <row r="191" spans="1:9" s="218" customFormat="1">
      <c r="A191" s="42">
        <v>5</v>
      </c>
      <c r="B191" s="44" t="s">
        <v>265</v>
      </c>
      <c r="C191" s="13" t="s">
        <v>266</v>
      </c>
      <c r="D191" s="42">
        <v>2016</v>
      </c>
      <c r="E191" s="42">
        <v>1</v>
      </c>
      <c r="F191" s="13" t="s">
        <v>118</v>
      </c>
      <c r="G191" s="39">
        <v>405</v>
      </c>
      <c r="H191" s="178" t="s">
        <v>92</v>
      </c>
      <c r="I191" s="178" t="s">
        <v>259</v>
      </c>
    </row>
    <row r="192" spans="1:9" s="218" customFormat="1">
      <c r="A192" s="42">
        <v>6</v>
      </c>
      <c r="B192" s="44" t="s">
        <v>267</v>
      </c>
      <c r="C192" s="13" t="s">
        <v>268</v>
      </c>
      <c r="D192" s="42">
        <v>2016</v>
      </c>
      <c r="E192" s="42">
        <v>1</v>
      </c>
      <c r="F192" s="13" t="s">
        <v>118</v>
      </c>
      <c r="G192" s="39">
        <v>800</v>
      </c>
      <c r="H192" s="178" t="s">
        <v>92</v>
      </c>
      <c r="I192" s="178" t="s">
        <v>269</v>
      </c>
    </row>
    <row r="193" spans="1:9" s="218" customFormat="1">
      <c r="A193" s="42">
        <v>7</v>
      </c>
      <c r="B193" s="44" t="s">
        <v>224</v>
      </c>
      <c r="C193" s="13" t="s">
        <v>270</v>
      </c>
      <c r="D193" s="42">
        <v>2016</v>
      </c>
      <c r="E193" s="42">
        <v>1</v>
      </c>
      <c r="F193" s="13" t="s">
        <v>118</v>
      </c>
      <c r="G193" s="39">
        <v>2909.6</v>
      </c>
      <c r="H193" s="178" t="s">
        <v>92</v>
      </c>
      <c r="I193" s="178" t="s">
        <v>259</v>
      </c>
    </row>
    <row r="194" spans="1:9" s="218" customFormat="1">
      <c r="A194" s="42">
        <v>8</v>
      </c>
      <c r="B194" s="44" t="s">
        <v>224</v>
      </c>
      <c r="C194" s="13" t="s">
        <v>258</v>
      </c>
      <c r="D194" s="42">
        <v>2016</v>
      </c>
      <c r="E194" s="42">
        <v>1</v>
      </c>
      <c r="F194" s="13" t="s">
        <v>118</v>
      </c>
      <c r="G194" s="39">
        <v>2152.5</v>
      </c>
      <c r="H194" s="178" t="s">
        <v>92</v>
      </c>
      <c r="I194" s="178" t="s">
        <v>259</v>
      </c>
    </row>
    <row r="195" spans="1:9" s="218" customFormat="1">
      <c r="A195" s="42">
        <v>9</v>
      </c>
      <c r="B195" s="44" t="s">
        <v>304</v>
      </c>
      <c r="C195" s="13" t="s">
        <v>305</v>
      </c>
      <c r="D195" s="42">
        <v>2016</v>
      </c>
      <c r="E195" s="42">
        <v>1</v>
      </c>
      <c r="F195" s="43" t="s">
        <v>118</v>
      </c>
      <c r="G195" s="39">
        <v>185</v>
      </c>
      <c r="H195" s="178" t="s">
        <v>92</v>
      </c>
      <c r="I195" s="178" t="s">
        <v>259</v>
      </c>
    </row>
    <row r="196" spans="1:9" s="218" customFormat="1">
      <c r="A196" s="42">
        <v>10</v>
      </c>
      <c r="B196" s="44" t="s">
        <v>304</v>
      </c>
      <c r="C196" s="13" t="s">
        <v>306</v>
      </c>
      <c r="D196" s="42">
        <v>2016</v>
      </c>
      <c r="E196" s="42">
        <v>1</v>
      </c>
      <c r="F196" s="43" t="s">
        <v>118</v>
      </c>
      <c r="G196" s="39">
        <v>109.99</v>
      </c>
      <c r="H196" s="178" t="s">
        <v>92</v>
      </c>
      <c r="I196" s="178" t="s">
        <v>259</v>
      </c>
    </row>
    <row r="197" spans="1:9" s="218" customFormat="1">
      <c r="A197" s="42">
        <v>11</v>
      </c>
      <c r="B197" s="44" t="s">
        <v>219</v>
      </c>
      <c r="C197" s="13" t="s">
        <v>260</v>
      </c>
      <c r="D197" s="42">
        <v>2017</v>
      </c>
      <c r="E197" s="42">
        <v>1</v>
      </c>
      <c r="F197" s="13" t="s">
        <v>118</v>
      </c>
      <c r="G197" s="39">
        <v>3129</v>
      </c>
      <c r="H197" s="178" t="s">
        <v>92</v>
      </c>
      <c r="I197" s="178" t="s">
        <v>259</v>
      </c>
    </row>
    <row r="198" spans="1:9" s="218" customFormat="1">
      <c r="A198" s="42">
        <v>12</v>
      </c>
      <c r="B198" s="44" t="s">
        <v>271</v>
      </c>
      <c r="C198" s="13" t="s">
        <v>272</v>
      </c>
      <c r="D198" s="42">
        <v>2017</v>
      </c>
      <c r="E198" s="42">
        <v>1</v>
      </c>
      <c r="F198" s="13" t="s">
        <v>118</v>
      </c>
      <c r="G198" s="39">
        <v>429</v>
      </c>
      <c r="H198" s="178" t="s">
        <v>92</v>
      </c>
      <c r="I198" s="178" t="s">
        <v>259</v>
      </c>
    </row>
    <row r="199" spans="1:9" s="218" customFormat="1">
      <c r="A199" s="42">
        <v>13</v>
      </c>
      <c r="B199" s="44" t="s">
        <v>271</v>
      </c>
      <c r="C199" s="13" t="s">
        <v>273</v>
      </c>
      <c r="D199" s="42">
        <v>2017</v>
      </c>
      <c r="E199" s="42">
        <v>1</v>
      </c>
      <c r="F199" s="13" t="s">
        <v>118</v>
      </c>
      <c r="G199" s="39">
        <v>489</v>
      </c>
      <c r="H199" s="178" t="s">
        <v>92</v>
      </c>
      <c r="I199" s="178" t="s">
        <v>259</v>
      </c>
    </row>
    <row r="200" spans="1:9" s="218" customFormat="1">
      <c r="A200" s="42">
        <v>14</v>
      </c>
      <c r="B200" s="44" t="s">
        <v>274</v>
      </c>
      <c r="C200" s="13" t="s">
        <v>275</v>
      </c>
      <c r="D200" s="42">
        <v>2017</v>
      </c>
      <c r="E200" s="42">
        <v>1</v>
      </c>
      <c r="F200" s="13" t="s">
        <v>118</v>
      </c>
      <c r="G200" s="39">
        <v>508.24</v>
      </c>
      <c r="H200" s="178" t="s">
        <v>92</v>
      </c>
      <c r="I200" s="178" t="s">
        <v>259</v>
      </c>
    </row>
    <row r="201" spans="1:9" s="218" customFormat="1">
      <c r="A201" s="42">
        <v>15</v>
      </c>
      <c r="B201" s="44" t="s">
        <v>263</v>
      </c>
      <c r="C201" s="13" t="s">
        <v>276</v>
      </c>
      <c r="D201" s="42">
        <v>2017</v>
      </c>
      <c r="E201" s="42">
        <v>1</v>
      </c>
      <c r="F201" s="13" t="s">
        <v>118</v>
      </c>
      <c r="G201" s="39">
        <v>2791.76</v>
      </c>
      <c r="H201" s="178" t="s">
        <v>92</v>
      </c>
      <c r="I201" s="178" t="s">
        <v>259</v>
      </c>
    </row>
    <row r="202" spans="1:9" s="218" customFormat="1">
      <c r="A202" s="42">
        <v>16</v>
      </c>
      <c r="B202" s="44" t="s">
        <v>263</v>
      </c>
      <c r="C202" s="13" t="s">
        <v>277</v>
      </c>
      <c r="D202" s="42">
        <v>2017</v>
      </c>
      <c r="E202" s="42">
        <v>1</v>
      </c>
      <c r="F202" s="13" t="s">
        <v>118</v>
      </c>
      <c r="G202" s="39">
        <v>2701.1</v>
      </c>
      <c r="H202" s="178" t="s">
        <v>92</v>
      </c>
      <c r="I202" s="178" t="s">
        <v>269</v>
      </c>
    </row>
    <row r="203" spans="1:9" s="218" customFormat="1">
      <c r="A203" s="42">
        <v>17</v>
      </c>
      <c r="B203" s="44" t="s">
        <v>271</v>
      </c>
      <c r="C203" s="13" t="s">
        <v>278</v>
      </c>
      <c r="D203" s="42">
        <v>2017</v>
      </c>
      <c r="E203" s="42">
        <v>1</v>
      </c>
      <c r="F203" s="13" t="s">
        <v>118</v>
      </c>
      <c r="G203" s="39">
        <v>420</v>
      </c>
      <c r="H203" s="178" t="s">
        <v>92</v>
      </c>
      <c r="I203" s="178" t="s">
        <v>259</v>
      </c>
    </row>
    <row r="204" spans="1:9" s="218" customFormat="1">
      <c r="A204" s="42">
        <v>18</v>
      </c>
      <c r="B204" s="44" t="s">
        <v>279</v>
      </c>
      <c r="C204" s="13" t="s">
        <v>280</v>
      </c>
      <c r="D204" s="42">
        <v>2017</v>
      </c>
      <c r="E204" s="42">
        <v>1</v>
      </c>
      <c r="F204" s="13" t="s">
        <v>118</v>
      </c>
      <c r="G204" s="39">
        <v>10480</v>
      </c>
      <c r="H204" s="178" t="s">
        <v>92</v>
      </c>
      <c r="I204" s="178" t="s">
        <v>259</v>
      </c>
    </row>
    <row r="205" spans="1:9" s="218" customFormat="1">
      <c r="A205" s="42">
        <v>19</v>
      </c>
      <c r="B205" s="44" t="s">
        <v>265</v>
      </c>
      <c r="C205" s="13" t="s">
        <v>281</v>
      </c>
      <c r="D205" s="42">
        <v>2017</v>
      </c>
      <c r="E205" s="42">
        <v>1</v>
      </c>
      <c r="F205" s="13" t="s">
        <v>118</v>
      </c>
      <c r="G205" s="39">
        <v>890</v>
      </c>
      <c r="H205" s="178" t="s">
        <v>92</v>
      </c>
      <c r="I205" s="178" t="s">
        <v>269</v>
      </c>
    </row>
    <row r="206" spans="1:9" s="218" customFormat="1">
      <c r="A206" s="42">
        <v>20</v>
      </c>
      <c r="B206" s="44" t="s">
        <v>282</v>
      </c>
      <c r="C206" s="13" t="s">
        <v>283</v>
      </c>
      <c r="D206" s="42">
        <v>2017</v>
      </c>
      <c r="E206" s="42">
        <v>1</v>
      </c>
      <c r="F206" s="13" t="s">
        <v>118</v>
      </c>
      <c r="G206" s="39">
        <v>900</v>
      </c>
      <c r="H206" s="178" t="s">
        <v>92</v>
      </c>
      <c r="I206" s="178" t="s">
        <v>259</v>
      </c>
    </row>
    <row r="207" spans="1:9" s="218" customFormat="1">
      <c r="A207" s="42">
        <v>21</v>
      </c>
      <c r="B207" s="44" t="s">
        <v>304</v>
      </c>
      <c r="C207" s="13" t="s">
        <v>307</v>
      </c>
      <c r="D207" s="42">
        <v>2017</v>
      </c>
      <c r="E207" s="42">
        <v>1</v>
      </c>
      <c r="F207" s="43" t="s">
        <v>118</v>
      </c>
      <c r="G207" s="39">
        <v>139</v>
      </c>
      <c r="H207" s="178" t="s">
        <v>92</v>
      </c>
      <c r="I207" s="178" t="s">
        <v>259</v>
      </c>
    </row>
    <row r="208" spans="1:9" s="218" customFormat="1">
      <c r="A208" s="42">
        <v>22</v>
      </c>
      <c r="B208" s="44" t="s">
        <v>284</v>
      </c>
      <c r="C208" s="13" t="s">
        <v>285</v>
      </c>
      <c r="D208" s="42">
        <v>2018</v>
      </c>
      <c r="E208" s="42">
        <v>1</v>
      </c>
      <c r="F208" s="13" t="s">
        <v>118</v>
      </c>
      <c r="G208" s="39">
        <v>422.55</v>
      </c>
      <c r="H208" s="178" t="s">
        <v>92</v>
      </c>
      <c r="I208" s="178" t="s">
        <v>259</v>
      </c>
    </row>
    <row r="209" spans="1:9" s="218" customFormat="1">
      <c r="A209" s="42">
        <v>23</v>
      </c>
      <c r="B209" s="44" t="s">
        <v>263</v>
      </c>
      <c r="C209" s="13" t="s">
        <v>286</v>
      </c>
      <c r="D209" s="42">
        <v>2018</v>
      </c>
      <c r="E209" s="42">
        <v>1</v>
      </c>
      <c r="F209" s="13" t="s">
        <v>118</v>
      </c>
      <c r="G209" s="39">
        <v>2192.4499999999998</v>
      </c>
      <c r="H209" s="178" t="s">
        <v>92</v>
      </c>
      <c r="I209" s="178" t="s">
        <v>259</v>
      </c>
    </row>
    <row r="210" spans="1:9" s="218" customFormat="1">
      <c r="A210" s="42">
        <v>24</v>
      </c>
      <c r="B210" s="44" t="s">
        <v>265</v>
      </c>
      <c r="C210" s="13" t="s">
        <v>287</v>
      </c>
      <c r="D210" s="42">
        <v>2018</v>
      </c>
      <c r="E210" s="42">
        <v>1</v>
      </c>
      <c r="F210" s="13" t="s">
        <v>118</v>
      </c>
      <c r="G210" s="39">
        <v>787.2</v>
      </c>
      <c r="H210" s="178" t="s">
        <v>92</v>
      </c>
      <c r="I210" s="178" t="s">
        <v>259</v>
      </c>
    </row>
    <row r="211" spans="1:9" s="218" customFormat="1">
      <c r="A211" s="42">
        <v>25</v>
      </c>
      <c r="B211" s="44" t="s">
        <v>284</v>
      </c>
      <c r="C211" s="13" t="s">
        <v>288</v>
      </c>
      <c r="D211" s="42">
        <v>2018</v>
      </c>
      <c r="E211" s="42">
        <v>1</v>
      </c>
      <c r="F211" s="13" t="s">
        <v>118</v>
      </c>
      <c r="G211" s="39">
        <v>434.85</v>
      </c>
      <c r="H211" s="178" t="s">
        <v>92</v>
      </c>
      <c r="I211" s="178" t="s">
        <v>259</v>
      </c>
    </row>
    <row r="212" spans="1:9" s="218" customFormat="1">
      <c r="A212" s="42">
        <v>26</v>
      </c>
      <c r="B212" s="44" t="s">
        <v>263</v>
      </c>
      <c r="C212" s="13" t="s">
        <v>289</v>
      </c>
      <c r="D212" s="42">
        <v>2018</v>
      </c>
      <c r="E212" s="42">
        <v>1</v>
      </c>
      <c r="F212" s="13" t="s">
        <v>118</v>
      </c>
      <c r="G212" s="39">
        <v>2404.15</v>
      </c>
      <c r="H212" s="178" t="s">
        <v>92</v>
      </c>
      <c r="I212" s="178" t="s">
        <v>259</v>
      </c>
    </row>
    <row r="213" spans="1:9" s="218" customFormat="1">
      <c r="A213" s="42">
        <v>27</v>
      </c>
      <c r="B213" s="44" t="s">
        <v>284</v>
      </c>
      <c r="C213" s="13" t="s">
        <v>290</v>
      </c>
      <c r="D213" s="42">
        <v>2018</v>
      </c>
      <c r="E213" s="42">
        <v>1</v>
      </c>
      <c r="F213" s="13" t="s">
        <v>118</v>
      </c>
      <c r="G213" s="39">
        <v>350</v>
      </c>
      <c r="H213" s="178" t="s">
        <v>92</v>
      </c>
      <c r="I213" s="178" t="s">
        <v>259</v>
      </c>
    </row>
    <row r="214" spans="1:9" s="218" customFormat="1">
      <c r="A214" s="42">
        <v>28</v>
      </c>
      <c r="B214" s="44" t="s">
        <v>263</v>
      </c>
      <c r="C214" s="13" t="s">
        <v>291</v>
      </c>
      <c r="D214" s="42">
        <v>2018</v>
      </c>
      <c r="E214" s="42">
        <v>1</v>
      </c>
      <c r="F214" s="13" t="s">
        <v>118</v>
      </c>
      <c r="G214" s="39">
        <v>2500.38</v>
      </c>
      <c r="H214" s="178" t="s">
        <v>92</v>
      </c>
      <c r="I214" s="178" t="s">
        <v>259</v>
      </c>
    </row>
    <row r="215" spans="1:9" s="218" customFormat="1">
      <c r="A215" s="42">
        <v>29</v>
      </c>
      <c r="B215" s="44" t="s">
        <v>265</v>
      </c>
      <c r="C215" s="13" t="s">
        <v>292</v>
      </c>
      <c r="D215" s="42">
        <v>2018</v>
      </c>
      <c r="E215" s="42">
        <v>1</v>
      </c>
      <c r="F215" s="13" t="s">
        <v>118</v>
      </c>
      <c r="G215" s="39">
        <v>1537.5</v>
      </c>
      <c r="H215" s="178" t="s">
        <v>92</v>
      </c>
      <c r="I215" s="178" t="s">
        <v>259</v>
      </c>
    </row>
    <row r="216" spans="1:9" s="218" customFormat="1">
      <c r="A216" s="42">
        <v>30</v>
      </c>
      <c r="B216" s="44" t="s">
        <v>304</v>
      </c>
      <c r="C216" s="13" t="s">
        <v>308</v>
      </c>
      <c r="D216" s="42">
        <v>2018</v>
      </c>
      <c r="E216" s="42">
        <v>1</v>
      </c>
      <c r="F216" s="43" t="s">
        <v>118</v>
      </c>
      <c r="G216" s="39">
        <v>119.99</v>
      </c>
      <c r="H216" s="178" t="s">
        <v>92</v>
      </c>
      <c r="I216" s="178" t="s">
        <v>259</v>
      </c>
    </row>
    <row r="217" spans="1:9" s="218" customFormat="1">
      <c r="A217" s="42">
        <v>31</v>
      </c>
      <c r="B217" s="44" t="s">
        <v>304</v>
      </c>
      <c r="C217" s="13" t="s">
        <v>309</v>
      </c>
      <c r="D217" s="42">
        <v>2018</v>
      </c>
      <c r="E217" s="42">
        <v>1</v>
      </c>
      <c r="F217" s="43" t="s">
        <v>118</v>
      </c>
      <c r="G217" s="39">
        <v>125</v>
      </c>
      <c r="H217" s="178" t="s">
        <v>92</v>
      </c>
      <c r="I217" s="178" t="s">
        <v>259</v>
      </c>
    </row>
    <row r="218" spans="1:9" s="218" customFormat="1">
      <c r="A218" s="42">
        <v>32</v>
      </c>
      <c r="B218" s="44" t="s">
        <v>263</v>
      </c>
      <c r="C218" s="13" t="s">
        <v>293</v>
      </c>
      <c r="D218" s="42">
        <v>2019</v>
      </c>
      <c r="E218" s="42">
        <v>1</v>
      </c>
      <c r="F218" s="13" t="s">
        <v>118</v>
      </c>
      <c r="G218" s="39">
        <v>2100</v>
      </c>
      <c r="H218" s="178" t="s">
        <v>92</v>
      </c>
      <c r="I218" s="178" t="s">
        <v>259</v>
      </c>
    </row>
    <row r="219" spans="1:9" s="218" customFormat="1">
      <c r="A219" s="42">
        <v>33</v>
      </c>
      <c r="B219" s="44" t="s">
        <v>284</v>
      </c>
      <c r="C219" s="13" t="s">
        <v>294</v>
      </c>
      <c r="D219" s="42">
        <v>2019</v>
      </c>
      <c r="E219" s="42">
        <v>1</v>
      </c>
      <c r="F219" s="13" t="s">
        <v>118</v>
      </c>
      <c r="G219" s="39">
        <v>359</v>
      </c>
      <c r="H219" s="178" t="s">
        <v>92</v>
      </c>
      <c r="I219" s="178" t="s">
        <v>259</v>
      </c>
    </row>
    <row r="220" spans="1:9" s="218" customFormat="1" ht="25.5">
      <c r="A220" s="42">
        <v>34</v>
      </c>
      <c r="B220" s="44" t="s">
        <v>282</v>
      </c>
      <c r="C220" s="13" t="s">
        <v>295</v>
      </c>
      <c r="D220" s="42">
        <v>2019</v>
      </c>
      <c r="E220" s="42">
        <v>3</v>
      </c>
      <c r="F220" s="13" t="s">
        <v>118</v>
      </c>
      <c r="G220" s="39">
        <v>1200</v>
      </c>
      <c r="H220" s="178" t="s">
        <v>92</v>
      </c>
      <c r="I220" s="178" t="s">
        <v>259</v>
      </c>
    </row>
    <row r="221" spans="1:9" s="218" customFormat="1">
      <c r="A221" s="42">
        <v>35</v>
      </c>
      <c r="B221" s="44" t="s">
        <v>296</v>
      </c>
      <c r="C221" s="13" t="s">
        <v>297</v>
      </c>
      <c r="D221" s="42">
        <v>2019</v>
      </c>
      <c r="E221" s="42">
        <v>1</v>
      </c>
      <c r="F221" s="13" t="s">
        <v>118</v>
      </c>
      <c r="G221" s="39">
        <v>1121</v>
      </c>
      <c r="H221" s="178" t="s">
        <v>92</v>
      </c>
      <c r="I221" s="178" t="s">
        <v>259</v>
      </c>
    </row>
    <row r="222" spans="1:9" s="218" customFormat="1">
      <c r="A222" s="42">
        <v>36</v>
      </c>
      <c r="B222" s="44" t="s">
        <v>282</v>
      </c>
      <c r="C222" s="13" t="s">
        <v>298</v>
      </c>
      <c r="D222" s="42">
        <v>2019</v>
      </c>
      <c r="E222" s="42">
        <v>1</v>
      </c>
      <c r="F222" s="13" t="s">
        <v>118</v>
      </c>
      <c r="G222" s="39">
        <v>491</v>
      </c>
      <c r="H222" s="178" t="s">
        <v>92</v>
      </c>
      <c r="I222" s="178" t="s">
        <v>259</v>
      </c>
    </row>
    <row r="223" spans="1:9" s="218" customFormat="1">
      <c r="A223" s="42">
        <v>37</v>
      </c>
      <c r="B223" s="44" t="s">
        <v>224</v>
      </c>
      <c r="C223" s="13" t="s">
        <v>299</v>
      </c>
      <c r="D223" s="42">
        <v>2019</v>
      </c>
      <c r="E223" s="42">
        <v>2</v>
      </c>
      <c r="F223" s="13" t="s">
        <v>118</v>
      </c>
      <c r="G223" s="39">
        <v>3247.2</v>
      </c>
      <c r="H223" s="178" t="s">
        <v>92</v>
      </c>
      <c r="I223" s="178" t="s">
        <v>259</v>
      </c>
    </row>
    <row r="224" spans="1:9" s="218" customFormat="1">
      <c r="A224" s="42">
        <v>38</v>
      </c>
      <c r="B224" s="44" t="s">
        <v>224</v>
      </c>
      <c r="C224" s="13" t="s">
        <v>300</v>
      </c>
      <c r="D224" s="42">
        <v>2019</v>
      </c>
      <c r="E224" s="42">
        <v>1</v>
      </c>
      <c r="F224" s="13" t="s">
        <v>118</v>
      </c>
      <c r="G224" s="39">
        <v>1599</v>
      </c>
      <c r="H224" s="178" t="s">
        <v>92</v>
      </c>
      <c r="I224" s="178" t="s">
        <v>259</v>
      </c>
    </row>
    <row r="225" spans="1:9" s="218" customFormat="1">
      <c r="A225" s="42">
        <v>39</v>
      </c>
      <c r="B225" s="44" t="s">
        <v>304</v>
      </c>
      <c r="C225" s="13" t="s">
        <v>310</v>
      </c>
      <c r="D225" s="42">
        <v>2019</v>
      </c>
      <c r="E225" s="42">
        <v>1</v>
      </c>
      <c r="F225" s="43" t="s">
        <v>118</v>
      </c>
      <c r="G225" s="39">
        <v>179</v>
      </c>
      <c r="H225" s="178" t="s">
        <v>92</v>
      </c>
      <c r="I225" s="178" t="s">
        <v>259</v>
      </c>
    </row>
    <row r="226" spans="1:9" s="218" customFormat="1">
      <c r="A226" s="42">
        <v>40</v>
      </c>
      <c r="B226" s="44" t="s">
        <v>311</v>
      </c>
      <c r="C226" s="13" t="s">
        <v>312</v>
      </c>
      <c r="D226" s="42">
        <v>2019</v>
      </c>
      <c r="E226" s="42">
        <v>1</v>
      </c>
      <c r="F226" s="43" t="s">
        <v>118</v>
      </c>
      <c r="G226" s="39">
        <v>3546.42</v>
      </c>
      <c r="H226" s="178" t="s">
        <v>92</v>
      </c>
      <c r="I226" s="178" t="s">
        <v>259</v>
      </c>
    </row>
    <row r="227" spans="1:9" s="218" customFormat="1">
      <c r="A227" s="42">
        <v>41</v>
      </c>
      <c r="B227" s="44" t="s">
        <v>313</v>
      </c>
      <c r="C227" s="13" t="s">
        <v>314</v>
      </c>
      <c r="D227" s="42">
        <v>2019</v>
      </c>
      <c r="E227" s="42">
        <v>1</v>
      </c>
      <c r="F227" s="43" t="s">
        <v>118</v>
      </c>
      <c r="G227" s="39">
        <v>3424.07</v>
      </c>
      <c r="H227" s="178" t="s">
        <v>92</v>
      </c>
      <c r="I227" s="178" t="s">
        <v>259</v>
      </c>
    </row>
    <row r="228" spans="1:9" s="218" customFormat="1">
      <c r="A228" s="42">
        <v>42</v>
      </c>
      <c r="B228" s="44" t="s">
        <v>304</v>
      </c>
      <c r="C228" s="13" t="s">
        <v>315</v>
      </c>
      <c r="D228" s="42">
        <v>2019</v>
      </c>
      <c r="E228" s="42">
        <v>1</v>
      </c>
      <c r="F228" s="43" t="s">
        <v>118</v>
      </c>
      <c r="G228" s="39">
        <v>119.99</v>
      </c>
      <c r="H228" s="178" t="s">
        <v>92</v>
      </c>
      <c r="I228" s="178" t="s">
        <v>259</v>
      </c>
    </row>
    <row r="229" spans="1:9" s="218" customFormat="1">
      <c r="A229" s="42">
        <v>43</v>
      </c>
      <c r="B229" s="44" t="s">
        <v>304</v>
      </c>
      <c r="C229" s="13" t="s">
        <v>316</v>
      </c>
      <c r="D229" s="42">
        <v>2019</v>
      </c>
      <c r="E229" s="42">
        <v>1</v>
      </c>
      <c r="F229" s="43" t="s">
        <v>118</v>
      </c>
      <c r="G229" s="39">
        <v>119.99</v>
      </c>
      <c r="H229" s="178" t="s">
        <v>92</v>
      </c>
      <c r="I229" s="178" t="s">
        <v>259</v>
      </c>
    </row>
    <row r="230" spans="1:9" s="218" customFormat="1">
      <c r="A230" s="42">
        <v>44</v>
      </c>
      <c r="B230" s="44" t="s">
        <v>263</v>
      </c>
      <c r="C230" s="13" t="s">
        <v>301</v>
      </c>
      <c r="D230" s="42">
        <v>2020</v>
      </c>
      <c r="E230" s="42">
        <v>1</v>
      </c>
      <c r="F230" s="43" t="s">
        <v>118</v>
      </c>
      <c r="G230" s="39">
        <v>760</v>
      </c>
      <c r="H230" s="178" t="s">
        <v>92</v>
      </c>
      <c r="I230" s="178" t="s">
        <v>259</v>
      </c>
    </row>
    <row r="231" spans="1:9" s="218" customFormat="1">
      <c r="A231" s="42">
        <v>45</v>
      </c>
      <c r="B231" s="44" t="s">
        <v>224</v>
      </c>
      <c r="C231" s="13" t="s">
        <v>302</v>
      </c>
      <c r="D231" s="42">
        <v>2020</v>
      </c>
      <c r="E231" s="42">
        <v>1</v>
      </c>
      <c r="F231" s="43" t="s">
        <v>118</v>
      </c>
      <c r="G231" s="39">
        <v>1138.18</v>
      </c>
      <c r="H231" s="178" t="s">
        <v>92</v>
      </c>
      <c r="I231" s="178" t="s">
        <v>259</v>
      </c>
    </row>
    <row r="232" spans="1:9" s="218" customFormat="1">
      <c r="A232" s="42">
        <v>46</v>
      </c>
      <c r="B232" s="44" t="s">
        <v>263</v>
      </c>
      <c r="C232" s="13" t="s">
        <v>303</v>
      </c>
      <c r="D232" s="42">
        <v>2020</v>
      </c>
      <c r="E232" s="42">
        <v>1</v>
      </c>
      <c r="F232" s="43" t="s">
        <v>118</v>
      </c>
      <c r="G232" s="39">
        <v>3050</v>
      </c>
      <c r="H232" s="178" t="s">
        <v>92</v>
      </c>
      <c r="I232" s="178" t="s">
        <v>259</v>
      </c>
    </row>
    <row r="233" spans="1:9" s="218" customFormat="1">
      <c r="A233" s="42">
        <v>47</v>
      </c>
      <c r="B233" s="44" t="s">
        <v>317</v>
      </c>
      <c r="C233" s="13" t="s">
        <v>318</v>
      </c>
      <c r="D233" s="42">
        <v>2020</v>
      </c>
      <c r="E233" s="42">
        <v>1</v>
      </c>
      <c r="F233" s="43" t="s">
        <v>117</v>
      </c>
      <c r="G233" s="39">
        <v>550</v>
      </c>
      <c r="H233" s="178" t="s">
        <v>102</v>
      </c>
      <c r="I233" s="178" t="s">
        <v>259</v>
      </c>
    </row>
    <row r="234" spans="1:9" s="160" customFormat="1">
      <c r="A234" s="153">
        <v>5</v>
      </c>
      <c r="B234" s="155" t="s">
        <v>175</v>
      </c>
      <c r="C234" s="155"/>
      <c r="D234" s="156"/>
      <c r="E234" s="156"/>
      <c r="F234" s="155"/>
      <c r="G234" s="154"/>
      <c r="H234" s="156"/>
      <c r="I234" s="249"/>
    </row>
    <row r="235" spans="1:9" s="218" customFormat="1">
      <c r="A235" s="42">
        <v>1</v>
      </c>
      <c r="B235" s="44" t="s">
        <v>356</v>
      </c>
      <c r="C235" s="13" t="s">
        <v>192</v>
      </c>
      <c r="D235" s="42">
        <v>2017</v>
      </c>
      <c r="E235" s="42">
        <v>1</v>
      </c>
      <c r="F235" s="43" t="s">
        <v>118</v>
      </c>
      <c r="G235" s="39">
        <v>1195</v>
      </c>
      <c r="H235" s="178" t="s">
        <v>92</v>
      </c>
      <c r="I235" s="178" t="s">
        <v>357</v>
      </c>
    </row>
    <row r="236" spans="1:9" s="218" customFormat="1">
      <c r="A236" s="42">
        <v>2</v>
      </c>
      <c r="B236" s="44" t="s">
        <v>358</v>
      </c>
      <c r="C236" s="13" t="s">
        <v>359</v>
      </c>
      <c r="D236" s="42">
        <v>2017</v>
      </c>
      <c r="E236" s="42">
        <v>1</v>
      </c>
      <c r="F236" s="43" t="s">
        <v>118</v>
      </c>
      <c r="G236" s="39">
        <v>1365</v>
      </c>
      <c r="H236" s="178" t="s">
        <v>92</v>
      </c>
      <c r="I236" s="178" t="s">
        <v>360</v>
      </c>
    </row>
    <row r="237" spans="1:9" s="218" customFormat="1">
      <c r="A237" s="42">
        <v>3</v>
      </c>
      <c r="B237" s="44" t="s">
        <v>361</v>
      </c>
      <c r="C237" s="13" t="s">
        <v>362</v>
      </c>
      <c r="D237" s="42">
        <v>2019</v>
      </c>
      <c r="E237" s="42">
        <v>1</v>
      </c>
      <c r="F237" s="43" t="s">
        <v>118</v>
      </c>
      <c r="G237" s="39">
        <v>1624.22</v>
      </c>
      <c r="H237" s="178" t="s">
        <v>92</v>
      </c>
      <c r="I237" s="178" t="s">
        <v>360</v>
      </c>
    </row>
    <row r="238" spans="1:9" s="218" customFormat="1">
      <c r="A238" s="42">
        <v>4</v>
      </c>
      <c r="B238" s="44" t="s">
        <v>363</v>
      </c>
      <c r="C238" s="13" t="s">
        <v>195</v>
      </c>
      <c r="D238" s="42">
        <v>2020</v>
      </c>
      <c r="E238" s="42">
        <v>1</v>
      </c>
      <c r="F238" s="43" t="s">
        <v>118</v>
      </c>
      <c r="G238" s="39">
        <v>1399</v>
      </c>
      <c r="H238" s="178" t="s">
        <v>92</v>
      </c>
      <c r="I238" s="178" t="s">
        <v>360</v>
      </c>
    </row>
    <row r="239" spans="1:9" s="160" customFormat="1">
      <c r="A239" s="153">
        <v>6</v>
      </c>
      <c r="B239" s="155" t="s">
        <v>753</v>
      </c>
      <c r="C239" s="155"/>
      <c r="D239" s="156"/>
      <c r="E239" s="156"/>
      <c r="F239" s="155"/>
      <c r="G239" s="154"/>
      <c r="H239" s="156"/>
      <c r="I239" s="249"/>
    </row>
    <row r="240" spans="1:9" s="218" customFormat="1" ht="25.5">
      <c r="A240" s="42">
        <v>1</v>
      </c>
      <c r="B240" s="44" t="s">
        <v>499</v>
      </c>
      <c r="C240" s="13" t="s">
        <v>500</v>
      </c>
      <c r="D240" s="42">
        <v>2016</v>
      </c>
      <c r="E240" s="42">
        <v>1</v>
      </c>
      <c r="F240" s="13" t="s">
        <v>118</v>
      </c>
      <c r="G240" s="39">
        <v>2746.55</v>
      </c>
      <c r="H240" s="178" t="s">
        <v>92</v>
      </c>
      <c r="I240" s="178" t="s">
        <v>501</v>
      </c>
    </row>
    <row r="241" spans="1:9" s="218" customFormat="1" ht="25.5">
      <c r="A241" s="42">
        <v>2</v>
      </c>
      <c r="B241" s="44" t="s">
        <v>502</v>
      </c>
      <c r="C241" s="13" t="s">
        <v>503</v>
      </c>
      <c r="D241" s="42">
        <v>2016</v>
      </c>
      <c r="E241" s="42">
        <v>2</v>
      </c>
      <c r="F241" s="13" t="s">
        <v>118</v>
      </c>
      <c r="G241" s="39">
        <v>1377.6</v>
      </c>
      <c r="H241" s="178" t="s">
        <v>92</v>
      </c>
      <c r="I241" s="178" t="s">
        <v>501</v>
      </c>
    </row>
    <row r="242" spans="1:9" s="218" customFormat="1" ht="25.5">
      <c r="A242" s="42">
        <v>3</v>
      </c>
      <c r="B242" s="44" t="s">
        <v>504</v>
      </c>
      <c r="C242" s="13" t="s">
        <v>505</v>
      </c>
      <c r="D242" s="42">
        <v>2017</v>
      </c>
      <c r="E242" s="42">
        <v>1</v>
      </c>
      <c r="F242" s="13" t="s">
        <v>118</v>
      </c>
      <c r="G242" s="39">
        <v>7514.38</v>
      </c>
      <c r="H242" s="178" t="s">
        <v>92</v>
      </c>
      <c r="I242" s="178" t="s">
        <v>501</v>
      </c>
    </row>
    <row r="243" spans="1:9" s="218" customFormat="1" ht="25.5">
      <c r="A243" s="42">
        <v>4</v>
      </c>
      <c r="B243" s="44" t="s">
        <v>506</v>
      </c>
      <c r="C243" s="13" t="s">
        <v>507</v>
      </c>
      <c r="D243" s="42">
        <v>2018</v>
      </c>
      <c r="E243" s="42">
        <v>1</v>
      </c>
      <c r="F243" s="13" t="s">
        <v>118</v>
      </c>
      <c r="G243" s="39">
        <v>6431.67</v>
      </c>
      <c r="H243" s="178" t="s">
        <v>92</v>
      </c>
      <c r="I243" s="178" t="s">
        <v>501</v>
      </c>
    </row>
    <row r="244" spans="1:9" s="218" customFormat="1" ht="25.5">
      <c r="A244" s="42">
        <v>5</v>
      </c>
      <c r="B244" s="44" t="s">
        <v>508</v>
      </c>
      <c r="C244" s="13" t="s">
        <v>509</v>
      </c>
      <c r="D244" s="42">
        <v>2018</v>
      </c>
      <c r="E244" s="42">
        <v>1</v>
      </c>
      <c r="F244" s="13" t="s">
        <v>117</v>
      </c>
      <c r="G244" s="39">
        <v>2490</v>
      </c>
      <c r="H244" s="178" t="s">
        <v>92</v>
      </c>
      <c r="I244" s="178" t="s">
        <v>501</v>
      </c>
    </row>
    <row r="245" spans="1:9" s="160" customFormat="1">
      <c r="A245" s="153">
        <v>7</v>
      </c>
      <c r="B245" s="155" t="s">
        <v>174</v>
      </c>
      <c r="C245" s="155"/>
      <c r="D245" s="156"/>
      <c r="E245" s="156"/>
      <c r="F245" s="155"/>
      <c r="G245" s="154"/>
      <c r="H245" s="156"/>
      <c r="I245" s="249"/>
    </row>
    <row r="246" spans="1:9" s="218" customFormat="1">
      <c r="A246" s="42">
        <v>1</v>
      </c>
      <c r="B246" s="44" t="s">
        <v>519</v>
      </c>
      <c r="C246" s="13" t="s">
        <v>195</v>
      </c>
      <c r="D246" s="42">
        <v>2016</v>
      </c>
      <c r="E246" s="42">
        <v>1</v>
      </c>
      <c r="F246" s="13" t="s">
        <v>118</v>
      </c>
      <c r="G246" s="39">
        <v>1345</v>
      </c>
      <c r="H246" s="178" t="s">
        <v>92</v>
      </c>
      <c r="I246" s="178" t="s">
        <v>521</v>
      </c>
    </row>
    <row r="247" spans="1:9" s="218" customFormat="1">
      <c r="A247" s="42">
        <v>2</v>
      </c>
      <c r="B247" s="44" t="s">
        <v>520</v>
      </c>
      <c r="C247" s="13" t="s">
        <v>196</v>
      </c>
      <c r="D247" s="42">
        <v>2017</v>
      </c>
      <c r="E247" s="42">
        <v>1</v>
      </c>
      <c r="F247" s="13" t="s">
        <v>118</v>
      </c>
      <c r="G247" s="39">
        <v>1308</v>
      </c>
      <c r="H247" s="178" t="s">
        <v>92</v>
      </c>
      <c r="I247" s="178" t="s">
        <v>521</v>
      </c>
    </row>
    <row r="248" spans="1:9" s="218" customFormat="1">
      <c r="A248" s="42">
        <v>3</v>
      </c>
      <c r="B248" s="44" t="s">
        <v>523</v>
      </c>
      <c r="C248" s="13" t="s">
        <v>206</v>
      </c>
      <c r="D248" s="42">
        <v>2019</v>
      </c>
      <c r="E248" s="42">
        <v>1</v>
      </c>
      <c r="F248" s="13" t="s">
        <v>118</v>
      </c>
      <c r="G248" s="39">
        <v>1443</v>
      </c>
      <c r="H248" s="178" t="s">
        <v>92</v>
      </c>
      <c r="I248" s="178" t="s">
        <v>521</v>
      </c>
    </row>
    <row r="249" spans="1:9" s="218" customFormat="1">
      <c r="A249" s="42">
        <v>4</v>
      </c>
      <c r="B249" s="44" t="s">
        <v>524</v>
      </c>
      <c r="C249" s="13" t="s">
        <v>207</v>
      </c>
      <c r="D249" s="42">
        <v>2019</v>
      </c>
      <c r="E249" s="42">
        <v>1</v>
      </c>
      <c r="F249" s="13" t="s">
        <v>118</v>
      </c>
      <c r="G249" s="39">
        <v>4950</v>
      </c>
      <c r="H249" s="178" t="s">
        <v>92</v>
      </c>
      <c r="I249" s="178" t="s">
        <v>521</v>
      </c>
    </row>
    <row r="250" spans="1:9" s="218" customFormat="1">
      <c r="A250" s="42">
        <v>5</v>
      </c>
      <c r="B250" s="44" t="s">
        <v>525</v>
      </c>
      <c r="C250" s="13" t="s">
        <v>526</v>
      </c>
      <c r="D250" s="42">
        <v>2019</v>
      </c>
      <c r="E250" s="42">
        <v>1</v>
      </c>
      <c r="F250" s="13" t="s">
        <v>118</v>
      </c>
      <c r="G250" s="39">
        <v>10590.3</v>
      </c>
      <c r="H250" s="178" t="s">
        <v>92</v>
      </c>
      <c r="I250" s="178" t="s">
        <v>521</v>
      </c>
    </row>
    <row r="251" spans="1:9" s="218" customFormat="1">
      <c r="A251" s="42">
        <v>6</v>
      </c>
      <c r="B251" s="44" t="s">
        <v>522</v>
      </c>
      <c r="C251" s="13" t="s">
        <v>187</v>
      </c>
      <c r="D251" s="42">
        <v>2018</v>
      </c>
      <c r="E251" s="42">
        <v>1</v>
      </c>
      <c r="F251" s="13" t="s">
        <v>117</v>
      </c>
      <c r="G251" s="39">
        <v>1330</v>
      </c>
      <c r="H251" s="178" t="s">
        <v>92</v>
      </c>
      <c r="I251" s="178" t="s">
        <v>521</v>
      </c>
    </row>
    <row r="252" spans="1:9" s="160" customFormat="1">
      <c r="A252" s="153">
        <v>8</v>
      </c>
      <c r="B252" s="155" t="s">
        <v>776</v>
      </c>
      <c r="C252" s="155"/>
      <c r="D252" s="156"/>
      <c r="E252" s="156"/>
      <c r="F252" s="155"/>
      <c r="G252" s="154"/>
      <c r="H252" s="156"/>
      <c r="I252" s="249"/>
    </row>
    <row r="253" spans="1:9" s="218" customFormat="1">
      <c r="A253" s="212">
        <v>1</v>
      </c>
      <c r="B253" s="238" t="s">
        <v>886</v>
      </c>
      <c r="C253" s="213" t="s">
        <v>809</v>
      </c>
      <c r="D253" s="42">
        <v>2016</v>
      </c>
      <c r="E253" s="42">
        <v>1</v>
      </c>
      <c r="F253" s="13" t="s">
        <v>118</v>
      </c>
      <c r="G253" s="329">
        <v>2175.7399999999998</v>
      </c>
      <c r="H253" s="178" t="s">
        <v>92</v>
      </c>
      <c r="I253" s="178"/>
    </row>
    <row r="254" spans="1:9" s="218" customFormat="1">
      <c r="A254" s="212">
        <v>2</v>
      </c>
      <c r="B254" s="238" t="s">
        <v>886</v>
      </c>
      <c r="C254" s="213" t="s">
        <v>810</v>
      </c>
      <c r="D254" s="42">
        <v>2016</v>
      </c>
      <c r="E254" s="42">
        <v>2</v>
      </c>
      <c r="F254" s="13" t="s">
        <v>118</v>
      </c>
      <c r="G254" s="329">
        <f>1944.85*E254</f>
        <v>3889.7</v>
      </c>
      <c r="H254" s="178" t="s">
        <v>92</v>
      </c>
      <c r="I254" s="178"/>
    </row>
    <row r="255" spans="1:9" s="218" customFormat="1">
      <c r="A255" s="212">
        <v>3</v>
      </c>
      <c r="B255" s="238" t="s">
        <v>883</v>
      </c>
      <c r="C255" s="213" t="s">
        <v>811</v>
      </c>
      <c r="D255" s="42">
        <v>2016</v>
      </c>
      <c r="E255" s="42">
        <v>1</v>
      </c>
      <c r="F255" s="13" t="s">
        <v>118</v>
      </c>
      <c r="G255" s="329">
        <v>370</v>
      </c>
      <c r="H255" s="178" t="s">
        <v>92</v>
      </c>
      <c r="I255" s="178"/>
    </row>
    <row r="256" spans="1:9" s="218" customFormat="1">
      <c r="A256" s="212">
        <v>4</v>
      </c>
      <c r="B256" s="238" t="s">
        <v>881</v>
      </c>
      <c r="C256" s="213" t="s">
        <v>812</v>
      </c>
      <c r="D256" s="42">
        <v>2016</v>
      </c>
      <c r="E256" s="42">
        <v>13</v>
      </c>
      <c r="F256" s="13" t="s">
        <v>118</v>
      </c>
      <c r="G256" s="329">
        <f>140*E256</f>
        <v>1820</v>
      </c>
      <c r="H256" s="178" t="s">
        <v>92</v>
      </c>
      <c r="I256" s="178"/>
    </row>
    <row r="257" spans="1:9" s="218" customFormat="1">
      <c r="A257" s="212">
        <v>5</v>
      </c>
      <c r="B257" s="238" t="s">
        <v>871</v>
      </c>
      <c r="C257" s="213" t="s">
        <v>813</v>
      </c>
      <c r="D257" s="42">
        <v>2016</v>
      </c>
      <c r="E257" s="42">
        <v>13</v>
      </c>
      <c r="F257" s="13" t="s">
        <v>118</v>
      </c>
      <c r="G257" s="329">
        <f>1030*E257</f>
        <v>13390</v>
      </c>
      <c r="H257" s="178" t="s">
        <v>92</v>
      </c>
      <c r="I257" s="178"/>
    </row>
    <row r="258" spans="1:9" s="218" customFormat="1">
      <c r="A258" s="212">
        <v>6</v>
      </c>
      <c r="B258" s="238" t="s">
        <v>886</v>
      </c>
      <c r="C258" s="213" t="s">
        <v>814</v>
      </c>
      <c r="D258" s="42">
        <v>2016</v>
      </c>
      <c r="E258" s="42">
        <v>3</v>
      </c>
      <c r="F258" s="13" t="s">
        <v>118</v>
      </c>
      <c r="G258" s="329">
        <f>1499*E258</f>
        <v>4497</v>
      </c>
      <c r="H258" s="178" t="s">
        <v>92</v>
      </c>
      <c r="I258" s="178"/>
    </row>
    <row r="259" spans="1:9" s="218" customFormat="1">
      <c r="A259" s="212">
        <v>7</v>
      </c>
      <c r="B259" s="238" t="s">
        <v>866</v>
      </c>
      <c r="C259" s="213" t="s">
        <v>815</v>
      </c>
      <c r="D259" s="42">
        <v>2016</v>
      </c>
      <c r="E259" s="42">
        <v>1</v>
      </c>
      <c r="F259" s="13" t="s">
        <v>118</v>
      </c>
      <c r="G259" s="329">
        <v>309</v>
      </c>
      <c r="H259" s="178" t="s">
        <v>92</v>
      </c>
      <c r="I259" s="178"/>
    </row>
    <row r="260" spans="1:9" s="218" customFormat="1">
      <c r="A260" s="212">
        <v>8</v>
      </c>
      <c r="B260" s="238" t="s">
        <v>900</v>
      </c>
      <c r="C260" s="213" t="s">
        <v>816</v>
      </c>
      <c r="D260" s="42">
        <v>2016</v>
      </c>
      <c r="E260" s="42">
        <v>1</v>
      </c>
      <c r="F260" s="13" t="s">
        <v>118</v>
      </c>
      <c r="G260" s="329">
        <v>1820</v>
      </c>
      <c r="H260" s="178" t="s">
        <v>92</v>
      </c>
      <c r="I260" s="178"/>
    </row>
    <row r="261" spans="1:9" s="218" customFormat="1">
      <c r="A261" s="212">
        <v>9</v>
      </c>
      <c r="B261" s="238" t="s">
        <v>865</v>
      </c>
      <c r="C261" s="213" t="s">
        <v>817</v>
      </c>
      <c r="D261" s="42">
        <v>2016</v>
      </c>
      <c r="E261" s="42">
        <v>1</v>
      </c>
      <c r="F261" s="13" t="s">
        <v>118</v>
      </c>
      <c r="G261" s="329">
        <v>599.98</v>
      </c>
      <c r="H261" s="178" t="s">
        <v>92</v>
      </c>
      <c r="I261" s="178"/>
    </row>
    <row r="262" spans="1:9" s="218" customFormat="1">
      <c r="A262" s="212">
        <v>10</v>
      </c>
      <c r="B262" s="238" t="s">
        <v>886</v>
      </c>
      <c r="C262" s="213" t="s">
        <v>818</v>
      </c>
      <c r="D262" s="42">
        <v>2016</v>
      </c>
      <c r="E262" s="42">
        <v>1</v>
      </c>
      <c r="F262" s="13" t="s">
        <v>118</v>
      </c>
      <c r="G262" s="329">
        <v>1439</v>
      </c>
      <c r="H262" s="178" t="s">
        <v>92</v>
      </c>
      <c r="I262" s="178"/>
    </row>
    <row r="263" spans="1:9" s="218" customFormat="1">
      <c r="A263" s="212">
        <v>11</v>
      </c>
      <c r="B263" s="238" t="s">
        <v>886</v>
      </c>
      <c r="C263" s="213" t="s">
        <v>819</v>
      </c>
      <c r="D263" s="42">
        <v>2016</v>
      </c>
      <c r="E263" s="42">
        <v>3</v>
      </c>
      <c r="F263" s="13" t="s">
        <v>118</v>
      </c>
      <c r="G263" s="329">
        <f>1350*E263</f>
        <v>4050</v>
      </c>
      <c r="H263" s="178" t="s">
        <v>92</v>
      </c>
      <c r="I263" s="178"/>
    </row>
    <row r="264" spans="1:9" s="218" customFormat="1">
      <c r="A264" s="212">
        <v>12</v>
      </c>
      <c r="B264" s="238" t="s">
        <v>900</v>
      </c>
      <c r="C264" s="213" t="s">
        <v>821</v>
      </c>
      <c r="D264" s="42">
        <v>2016</v>
      </c>
      <c r="E264" s="42">
        <v>1</v>
      </c>
      <c r="F264" s="13" t="s">
        <v>118</v>
      </c>
      <c r="G264" s="329">
        <v>1577.98</v>
      </c>
      <c r="H264" s="178" t="s">
        <v>92</v>
      </c>
      <c r="I264" s="178"/>
    </row>
    <row r="265" spans="1:9" s="218" customFormat="1">
      <c r="A265" s="212">
        <v>13</v>
      </c>
      <c r="B265" s="238" t="s">
        <v>901</v>
      </c>
      <c r="C265" s="213" t="s">
        <v>824</v>
      </c>
      <c r="D265" s="42">
        <v>2017</v>
      </c>
      <c r="E265" s="42">
        <v>1</v>
      </c>
      <c r="F265" s="13" t="s">
        <v>118</v>
      </c>
      <c r="G265" s="329">
        <v>2075</v>
      </c>
      <c r="H265" s="178" t="s">
        <v>92</v>
      </c>
      <c r="I265" s="178"/>
    </row>
    <row r="266" spans="1:9" s="218" customFormat="1">
      <c r="A266" s="212">
        <v>14</v>
      </c>
      <c r="B266" s="238" t="s">
        <v>896</v>
      </c>
      <c r="C266" s="213" t="s">
        <v>825</v>
      </c>
      <c r="D266" s="42">
        <v>2017</v>
      </c>
      <c r="E266" s="42">
        <v>2</v>
      </c>
      <c r="F266" s="13" t="s">
        <v>118</v>
      </c>
      <c r="G266" s="329">
        <f>553*E266</f>
        <v>1106</v>
      </c>
      <c r="H266" s="178" t="s">
        <v>92</v>
      </c>
      <c r="I266" s="178"/>
    </row>
    <row r="267" spans="1:9" s="218" customFormat="1">
      <c r="A267" s="212">
        <v>15</v>
      </c>
      <c r="B267" s="238" t="s">
        <v>869</v>
      </c>
      <c r="C267" s="213" t="s">
        <v>827</v>
      </c>
      <c r="D267" s="42">
        <v>2017</v>
      </c>
      <c r="E267" s="42">
        <v>13</v>
      </c>
      <c r="F267" s="13" t="s">
        <v>118</v>
      </c>
      <c r="G267" s="329">
        <f>1170*E267</f>
        <v>15210</v>
      </c>
      <c r="H267" s="178" t="s">
        <v>92</v>
      </c>
      <c r="I267" s="178"/>
    </row>
    <row r="268" spans="1:9" s="218" customFormat="1">
      <c r="A268" s="212">
        <v>16</v>
      </c>
      <c r="B268" s="238" t="s">
        <v>892</v>
      </c>
      <c r="C268" s="213" t="s">
        <v>828</v>
      </c>
      <c r="D268" s="42">
        <v>2017</v>
      </c>
      <c r="E268" s="42">
        <v>1</v>
      </c>
      <c r="F268" s="13" t="s">
        <v>118</v>
      </c>
      <c r="G268" s="329">
        <v>1440</v>
      </c>
      <c r="H268" s="178" t="s">
        <v>92</v>
      </c>
      <c r="I268" s="178"/>
    </row>
    <row r="269" spans="1:9" s="218" customFormat="1">
      <c r="A269" s="212">
        <v>17</v>
      </c>
      <c r="B269" s="238" t="s">
        <v>880</v>
      </c>
      <c r="C269" s="213" t="s">
        <v>829</v>
      </c>
      <c r="D269" s="42">
        <v>2017</v>
      </c>
      <c r="E269" s="42">
        <v>13</v>
      </c>
      <c r="F269" s="13" t="s">
        <v>118</v>
      </c>
      <c r="G269" s="329">
        <f>160*E269</f>
        <v>2080</v>
      </c>
      <c r="H269" s="178" t="s">
        <v>92</v>
      </c>
      <c r="I269" s="178"/>
    </row>
    <row r="270" spans="1:9" s="218" customFormat="1">
      <c r="A270" s="212">
        <v>18</v>
      </c>
      <c r="B270" s="238" t="s">
        <v>886</v>
      </c>
      <c r="C270" s="213" t="s">
        <v>831</v>
      </c>
      <c r="D270" s="42">
        <v>2017</v>
      </c>
      <c r="E270" s="42">
        <v>1</v>
      </c>
      <c r="F270" s="13" t="s">
        <v>118</v>
      </c>
      <c r="G270" s="329">
        <v>1380</v>
      </c>
      <c r="H270" s="178" t="s">
        <v>92</v>
      </c>
      <c r="I270" s="178"/>
    </row>
    <row r="271" spans="1:9" s="218" customFormat="1">
      <c r="A271" s="212">
        <v>19</v>
      </c>
      <c r="B271" s="238" t="s">
        <v>893</v>
      </c>
      <c r="C271" s="213" t="s">
        <v>832</v>
      </c>
      <c r="D271" s="42">
        <v>2017</v>
      </c>
      <c r="E271" s="42">
        <v>1</v>
      </c>
      <c r="F271" s="13" t="s">
        <v>118</v>
      </c>
      <c r="G271" s="329">
        <v>725</v>
      </c>
      <c r="H271" s="178" t="s">
        <v>92</v>
      </c>
      <c r="I271" s="178"/>
    </row>
    <row r="272" spans="1:9" s="218" customFormat="1">
      <c r="A272" s="212">
        <v>20</v>
      </c>
      <c r="B272" s="238" t="s">
        <v>864</v>
      </c>
      <c r="C272" s="213" t="s">
        <v>834</v>
      </c>
      <c r="D272" s="42">
        <v>2017</v>
      </c>
      <c r="E272" s="42">
        <v>1</v>
      </c>
      <c r="F272" s="13" t="s">
        <v>118</v>
      </c>
      <c r="G272" s="329">
        <v>1516</v>
      </c>
      <c r="H272" s="178" t="s">
        <v>92</v>
      </c>
      <c r="I272" s="178"/>
    </row>
    <row r="273" spans="1:9" s="218" customFormat="1">
      <c r="A273" s="212">
        <v>21</v>
      </c>
      <c r="B273" s="238" t="s">
        <v>891</v>
      </c>
      <c r="C273" s="213" t="s">
        <v>836</v>
      </c>
      <c r="D273" s="42">
        <v>2017</v>
      </c>
      <c r="E273" s="42">
        <v>1</v>
      </c>
      <c r="F273" s="13" t="s">
        <v>118</v>
      </c>
      <c r="G273" s="329">
        <v>508.13</v>
      </c>
      <c r="H273" s="178" t="s">
        <v>92</v>
      </c>
      <c r="I273" s="178"/>
    </row>
    <row r="274" spans="1:9" s="218" customFormat="1">
      <c r="A274" s="212">
        <v>22</v>
      </c>
      <c r="B274" s="238" t="s">
        <v>519</v>
      </c>
      <c r="C274" s="213" t="s">
        <v>837</v>
      </c>
      <c r="D274" s="42">
        <v>2017</v>
      </c>
      <c r="E274" s="42">
        <v>3</v>
      </c>
      <c r="F274" s="13" t="s">
        <v>118</v>
      </c>
      <c r="G274" s="329">
        <f>1070*E274</f>
        <v>3210</v>
      </c>
      <c r="H274" s="178" t="s">
        <v>92</v>
      </c>
      <c r="I274" s="178"/>
    </row>
    <row r="275" spans="1:9" s="218" customFormat="1">
      <c r="A275" s="212">
        <v>23</v>
      </c>
      <c r="B275" s="238" t="s">
        <v>519</v>
      </c>
      <c r="C275" s="213" t="s">
        <v>838</v>
      </c>
      <c r="D275" s="42">
        <v>2017</v>
      </c>
      <c r="E275" s="42">
        <v>4</v>
      </c>
      <c r="F275" s="13" t="s">
        <v>118</v>
      </c>
      <c r="G275" s="329">
        <f>825*E275</f>
        <v>3300</v>
      </c>
      <c r="H275" s="178" t="s">
        <v>92</v>
      </c>
      <c r="I275" s="178"/>
    </row>
    <row r="276" spans="1:9" s="218" customFormat="1">
      <c r="A276" s="212">
        <v>24</v>
      </c>
      <c r="B276" s="238" t="s">
        <v>882</v>
      </c>
      <c r="C276" s="213" t="s">
        <v>839</v>
      </c>
      <c r="D276" s="42">
        <v>2017</v>
      </c>
      <c r="E276" s="42">
        <v>6</v>
      </c>
      <c r="F276" s="13" t="s">
        <v>118</v>
      </c>
      <c r="G276" s="329">
        <f>260*E276</f>
        <v>1560</v>
      </c>
      <c r="H276" s="178" t="s">
        <v>92</v>
      </c>
      <c r="I276" s="178"/>
    </row>
    <row r="277" spans="1:9" s="218" customFormat="1">
      <c r="A277" s="212">
        <v>25</v>
      </c>
      <c r="B277" s="238" t="s">
        <v>889</v>
      </c>
      <c r="C277" s="213" t="s">
        <v>841</v>
      </c>
      <c r="D277" s="42">
        <v>2017</v>
      </c>
      <c r="E277" s="42">
        <v>1</v>
      </c>
      <c r="F277" s="13" t="s">
        <v>118</v>
      </c>
      <c r="G277" s="329">
        <v>3764.68</v>
      </c>
      <c r="H277" s="178" t="s">
        <v>92</v>
      </c>
      <c r="I277" s="178"/>
    </row>
    <row r="278" spans="1:9" s="218" customFormat="1">
      <c r="A278" s="212">
        <v>26</v>
      </c>
      <c r="B278" s="238" t="s">
        <v>886</v>
      </c>
      <c r="C278" s="213" t="s">
        <v>842</v>
      </c>
      <c r="D278" s="42">
        <v>2018</v>
      </c>
      <c r="E278" s="42">
        <v>1</v>
      </c>
      <c r="F278" s="13" t="s">
        <v>118</v>
      </c>
      <c r="G278" s="329">
        <v>1360</v>
      </c>
      <c r="H278" s="178" t="s">
        <v>92</v>
      </c>
      <c r="I278" s="178"/>
    </row>
    <row r="279" spans="1:9" s="218" customFormat="1">
      <c r="A279" s="212">
        <v>27</v>
      </c>
      <c r="B279" s="238" t="s">
        <v>870</v>
      </c>
      <c r="C279" s="213" t="s">
        <v>843</v>
      </c>
      <c r="D279" s="42">
        <v>2018</v>
      </c>
      <c r="E279" s="42">
        <v>1</v>
      </c>
      <c r="F279" s="13" t="s">
        <v>118</v>
      </c>
      <c r="G279" s="329">
        <v>1199</v>
      </c>
      <c r="H279" s="178" t="s">
        <v>92</v>
      </c>
      <c r="I279" s="178"/>
    </row>
    <row r="280" spans="1:9" s="218" customFormat="1">
      <c r="A280" s="212">
        <v>28</v>
      </c>
      <c r="B280" s="238" t="s">
        <v>897</v>
      </c>
      <c r="C280" s="213" t="s">
        <v>844</v>
      </c>
      <c r="D280" s="42">
        <v>2018</v>
      </c>
      <c r="E280" s="42">
        <v>1</v>
      </c>
      <c r="F280" s="13" t="s">
        <v>118</v>
      </c>
      <c r="G280" s="329">
        <v>1315</v>
      </c>
      <c r="H280" s="178" t="s">
        <v>92</v>
      </c>
      <c r="I280" s="178"/>
    </row>
    <row r="281" spans="1:9" s="218" customFormat="1">
      <c r="A281" s="212">
        <v>29</v>
      </c>
      <c r="B281" s="238" t="s">
        <v>868</v>
      </c>
      <c r="C281" s="213" t="s">
        <v>845</v>
      </c>
      <c r="D281" s="42">
        <v>2018</v>
      </c>
      <c r="E281" s="42">
        <v>1</v>
      </c>
      <c r="F281" s="13" t="s">
        <v>118</v>
      </c>
      <c r="G281" s="329">
        <v>1129.33</v>
      </c>
      <c r="H281" s="178" t="s">
        <v>92</v>
      </c>
      <c r="I281" s="178"/>
    </row>
    <row r="282" spans="1:9" s="218" customFormat="1">
      <c r="A282" s="212">
        <v>30</v>
      </c>
      <c r="B282" s="238" t="s">
        <v>886</v>
      </c>
      <c r="C282" s="213" t="s">
        <v>847</v>
      </c>
      <c r="D282" s="42">
        <v>2018</v>
      </c>
      <c r="E282" s="42">
        <v>1</v>
      </c>
      <c r="F282" s="13" t="s">
        <v>118</v>
      </c>
      <c r="G282" s="329">
        <v>1299</v>
      </c>
      <c r="H282" s="178" t="s">
        <v>92</v>
      </c>
      <c r="I282" s="178"/>
    </row>
    <row r="283" spans="1:9" s="218" customFormat="1">
      <c r="A283" s="212">
        <v>31</v>
      </c>
      <c r="B283" s="238" t="s">
        <v>887</v>
      </c>
      <c r="C283" s="213" t="s">
        <v>850</v>
      </c>
      <c r="D283" s="42">
        <v>2018</v>
      </c>
      <c r="E283" s="42">
        <v>1</v>
      </c>
      <c r="F283" s="13" t="s">
        <v>118</v>
      </c>
      <c r="G283" s="329">
        <v>1385</v>
      </c>
      <c r="H283" s="178" t="s">
        <v>92</v>
      </c>
      <c r="I283" s="178"/>
    </row>
    <row r="284" spans="1:9" s="218" customFormat="1">
      <c r="A284" s="212">
        <v>32</v>
      </c>
      <c r="B284" s="238" t="s">
        <v>888</v>
      </c>
      <c r="C284" s="213" t="s">
        <v>851</v>
      </c>
      <c r="D284" s="42">
        <v>2018</v>
      </c>
      <c r="E284" s="42">
        <v>1</v>
      </c>
      <c r="F284" s="13" t="s">
        <v>118</v>
      </c>
      <c r="G284" s="329">
        <v>1490</v>
      </c>
      <c r="H284" s="178" t="s">
        <v>92</v>
      </c>
      <c r="I284" s="178"/>
    </row>
    <row r="285" spans="1:9" s="218" customFormat="1">
      <c r="A285" s="212">
        <v>33</v>
      </c>
      <c r="B285" s="238" t="s">
        <v>867</v>
      </c>
      <c r="C285" s="213" t="s">
        <v>852</v>
      </c>
      <c r="D285" s="42">
        <v>2018</v>
      </c>
      <c r="E285" s="42">
        <v>1</v>
      </c>
      <c r="F285" s="13" t="s">
        <v>118</v>
      </c>
      <c r="G285" s="329">
        <v>799</v>
      </c>
      <c r="H285" s="178" t="s">
        <v>92</v>
      </c>
      <c r="I285" s="178"/>
    </row>
    <row r="286" spans="1:9" s="218" customFormat="1">
      <c r="A286" s="212">
        <v>34</v>
      </c>
      <c r="B286" s="238" t="s">
        <v>884</v>
      </c>
      <c r="C286" s="213" t="s">
        <v>853</v>
      </c>
      <c r="D286" s="42">
        <v>2018</v>
      </c>
      <c r="E286" s="42">
        <v>2</v>
      </c>
      <c r="F286" s="13" t="s">
        <v>118</v>
      </c>
      <c r="G286" s="329">
        <f>8750*E286</f>
        <v>17500</v>
      </c>
      <c r="H286" s="178" t="s">
        <v>92</v>
      </c>
      <c r="I286" s="178"/>
    </row>
    <row r="287" spans="1:9" s="218" customFormat="1">
      <c r="A287" s="212">
        <v>35</v>
      </c>
      <c r="B287" s="238" t="s">
        <v>888</v>
      </c>
      <c r="C287" s="213" t="s">
        <v>854</v>
      </c>
      <c r="D287" s="42">
        <v>2019</v>
      </c>
      <c r="E287" s="42">
        <v>1</v>
      </c>
      <c r="F287" s="13" t="s">
        <v>118</v>
      </c>
      <c r="G287" s="329">
        <v>1540</v>
      </c>
      <c r="H287" s="178" t="s">
        <v>92</v>
      </c>
      <c r="I287" s="178"/>
    </row>
    <row r="288" spans="1:9" s="218" customFormat="1">
      <c r="A288" s="212">
        <v>36</v>
      </c>
      <c r="B288" s="238" t="s">
        <v>899</v>
      </c>
      <c r="C288" s="213" t="s">
        <v>855</v>
      </c>
      <c r="D288" s="42">
        <v>2019</v>
      </c>
      <c r="E288" s="42">
        <v>1</v>
      </c>
      <c r="F288" s="13" t="s">
        <v>118</v>
      </c>
      <c r="G288" s="329">
        <v>5781</v>
      </c>
      <c r="H288" s="178" t="s">
        <v>92</v>
      </c>
      <c r="I288" s="178"/>
    </row>
    <row r="289" spans="1:9" s="218" customFormat="1">
      <c r="A289" s="212">
        <v>37</v>
      </c>
      <c r="B289" s="238" t="s">
        <v>898</v>
      </c>
      <c r="C289" s="213" t="s">
        <v>856</v>
      </c>
      <c r="D289" s="42">
        <v>2019</v>
      </c>
      <c r="E289" s="42">
        <v>1</v>
      </c>
      <c r="F289" s="13" t="s">
        <v>118</v>
      </c>
      <c r="G289" s="329">
        <v>1574</v>
      </c>
      <c r="H289" s="178" t="s">
        <v>92</v>
      </c>
      <c r="I289" s="178"/>
    </row>
    <row r="290" spans="1:9" s="218" customFormat="1">
      <c r="A290" s="212">
        <v>38</v>
      </c>
      <c r="B290" s="238" t="s">
        <v>890</v>
      </c>
      <c r="C290" s="213" t="s">
        <v>857</v>
      </c>
      <c r="D290" s="42">
        <v>2019</v>
      </c>
      <c r="E290" s="42">
        <v>1</v>
      </c>
      <c r="F290" s="13" t="s">
        <v>118</v>
      </c>
      <c r="G290" s="329">
        <v>4233.6000000000004</v>
      </c>
      <c r="H290" s="178" t="s">
        <v>92</v>
      </c>
      <c r="I290" s="178"/>
    </row>
    <row r="291" spans="1:9" s="218" customFormat="1">
      <c r="A291" s="212">
        <v>39</v>
      </c>
      <c r="B291" s="238" t="s">
        <v>885</v>
      </c>
      <c r="C291" s="213" t="s">
        <v>859</v>
      </c>
      <c r="D291" s="42">
        <v>2019</v>
      </c>
      <c r="E291" s="42">
        <v>1</v>
      </c>
      <c r="F291" s="13" t="s">
        <v>118</v>
      </c>
      <c r="G291" s="329">
        <v>1769</v>
      </c>
      <c r="H291" s="178" t="s">
        <v>92</v>
      </c>
      <c r="I291" s="178"/>
    </row>
    <row r="292" spans="1:9" s="218" customFormat="1">
      <c r="A292" s="212">
        <v>40</v>
      </c>
      <c r="B292" s="238" t="s">
        <v>890</v>
      </c>
      <c r="C292" s="213" t="s">
        <v>862</v>
      </c>
      <c r="D292" s="42">
        <v>2019</v>
      </c>
      <c r="E292" s="42">
        <v>1</v>
      </c>
      <c r="F292" s="13" t="s">
        <v>118</v>
      </c>
      <c r="G292" s="329">
        <v>3764.69</v>
      </c>
      <c r="H292" s="178" t="s">
        <v>92</v>
      </c>
      <c r="I292" s="178"/>
    </row>
    <row r="293" spans="1:9" s="218" customFormat="1">
      <c r="A293" s="212">
        <v>41</v>
      </c>
      <c r="B293" s="238" t="s">
        <v>894</v>
      </c>
      <c r="C293" s="213" t="s">
        <v>863</v>
      </c>
      <c r="D293" s="42">
        <v>2019</v>
      </c>
      <c r="E293" s="42">
        <v>2</v>
      </c>
      <c r="F293" s="13" t="s">
        <v>118</v>
      </c>
      <c r="G293" s="329">
        <f>3006.12*E293</f>
        <v>6012.24</v>
      </c>
      <c r="H293" s="178" t="s">
        <v>92</v>
      </c>
      <c r="I293" s="178"/>
    </row>
    <row r="294" spans="1:9" s="218" customFormat="1">
      <c r="A294" s="212">
        <v>42</v>
      </c>
      <c r="B294" s="238" t="s">
        <v>879</v>
      </c>
      <c r="C294" s="213" t="s">
        <v>820</v>
      </c>
      <c r="D294" s="42">
        <v>2016</v>
      </c>
      <c r="E294" s="42">
        <v>1</v>
      </c>
      <c r="F294" s="13" t="s">
        <v>117</v>
      </c>
      <c r="G294" s="329">
        <v>2796</v>
      </c>
      <c r="H294" s="178" t="s">
        <v>92</v>
      </c>
      <c r="I294" s="178"/>
    </row>
    <row r="295" spans="1:9" s="218" customFormat="1">
      <c r="A295" s="212">
        <v>43</v>
      </c>
      <c r="B295" s="238" t="s">
        <v>875</v>
      </c>
      <c r="C295" s="213" t="s">
        <v>822</v>
      </c>
      <c r="D295" s="42">
        <v>2016</v>
      </c>
      <c r="E295" s="42">
        <v>1</v>
      </c>
      <c r="F295" s="13" t="s">
        <v>117</v>
      </c>
      <c r="G295" s="329">
        <v>2000</v>
      </c>
      <c r="H295" s="178" t="s">
        <v>92</v>
      </c>
      <c r="I295" s="178"/>
    </row>
    <row r="296" spans="1:9" s="218" customFormat="1">
      <c r="A296" s="212">
        <v>44</v>
      </c>
      <c r="B296" s="238" t="s">
        <v>875</v>
      </c>
      <c r="C296" s="213" t="s">
        <v>823</v>
      </c>
      <c r="D296" s="42">
        <v>2017</v>
      </c>
      <c r="E296" s="42">
        <v>1</v>
      </c>
      <c r="F296" s="13" t="s">
        <v>117</v>
      </c>
      <c r="G296" s="329">
        <v>1999</v>
      </c>
      <c r="H296" s="178" t="s">
        <v>92</v>
      </c>
      <c r="I296" s="178"/>
    </row>
    <row r="297" spans="1:9" s="218" customFormat="1">
      <c r="A297" s="212">
        <v>45</v>
      </c>
      <c r="B297" s="238" t="s">
        <v>875</v>
      </c>
      <c r="C297" s="213" t="s">
        <v>826</v>
      </c>
      <c r="D297" s="42">
        <v>2017</v>
      </c>
      <c r="E297" s="42">
        <v>1</v>
      </c>
      <c r="F297" s="13" t="s">
        <v>117</v>
      </c>
      <c r="G297" s="329">
        <v>1997</v>
      </c>
      <c r="H297" s="178" t="s">
        <v>92</v>
      </c>
      <c r="I297" s="178"/>
    </row>
    <row r="298" spans="1:9" s="218" customFormat="1">
      <c r="A298" s="212">
        <v>46</v>
      </c>
      <c r="B298" s="238" t="s">
        <v>875</v>
      </c>
      <c r="C298" s="213" t="s">
        <v>830</v>
      </c>
      <c r="D298" s="42">
        <v>2017</v>
      </c>
      <c r="E298" s="42">
        <v>1</v>
      </c>
      <c r="F298" s="13" t="s">
        <v>117</v>
      </c>
      <c r="G298" s="329">
        <v>1929</v>
      </c>
      <c r="H298" s="178" t="s">
        <v>92</v>
      </c>
      <c r="I298" s="178"/>
    </row>
    <row r="299" spans="1:9" s="218" customFormat="1">
      <c r="A299" s="212">
        <v>47</v>
      </c>
      <c r="B299" s="238" t="s">
        <v>895</v>
      </c>
      <c r="C299" s="213" t="s">
        <v>833</v>
      </c>
      <c r="D299" s="42">
        <v>2017</v>
      </c>
      <c r="E299" s="42">
        <v>1</v>
      </c>
      <c r="F299" s="13" t="s">
        <v>117</v>
      </c>
      <c r="G299" s="329">
        <v>1837.21</v>
      </c>
      <c r="H299" s="178" t="s">
        <v>92</v>
      </c>
      <c r="I299" s="178"/>
    </row>
    <row r="300" spans="1:9" s="218" customFormat="1">
      <c r="A300" s="212">
        <v>48</v>
      </c>
      <c r="B300" s="238" t="s">
        <v>875</v>
      </c>
      <c r="C300" s="213" t="s">
        <v>835</v>
      </c>
      <c r="D300" s="42">
        <v>2017</v>
      </c>
      <c r="E300" s="42">
        <v>1</v>
      </c>
      <c r="F300" s="13" t="s">
        <v>117</v>
      </c>
      <c r="G300" s="329">
        <v>2158</v>
      </c>
      <c r="H300" s="178" t="s">
        <v>92</v>
      </c>
      <c r="I300" s="178"/>
    </row>
    <row r="301" spans="1:9" s="218" customFormat="1">
      <c r="A301" s="212">
        <v>49</v>
      </c>
      <c r="B301" s="238" t="s">
        <v>872</v>
      </c>
      <c r="C301" s="213" t="s">
        <v>840</v>
      </c>
      <c r="D301" s="42">
        <v>2017</v>
      </c>
      <c r="E301" s="42">
        <v>16</v>
      </c>
      <c r="F301" s="13" t="s">
        <v>117</v>
      </c>
      <c r="G301" s="329">
        <f>2846.22*E301</f>
        <v>45539.519999999997</v>
      </c>
      <c r="H301" s="178" t="s">
        <v>92</v>
      </c>
      <c r="I301" s="178"/>
    </row>
    <row r="302" spans="1:9" s="218" customFormat="1">
      <c r="A302" s="212">
        <v>50</v>
      </c>
      <c r="B302" s="238" t="s">
        <v>873</v>
      </c>
      <c r="C302" s="213" t="s">
        <v>846</v>
      </c>
      <c r="D302" s="42">
        <v>2018</v>
      </c>
      <c r="E302" s="42">
        <v>1</v>
      </c>
      <c r="F302" s="13" t="s">
        <v>117</v>
      </c>
      <c r="G302" s="329">
        <v>1850</v>
      </c>
      <c r="H302" s="178" t="s">
        <v>92</v>
      </c>
      <c r="I302" s="178"/>
    </row>
    <row r="303" spans="1:9" s="218" customFormat="1">
      <c r="A303" s="212">
        <v>51</v>
      </c>
      <c r="B303" s="238" t="s">
        <v>876</v>
      </c>
      <c r="C303" s="213" t="s">
        <v>848</v>
      </c>
      <c r="D303" s="42">
        <v>2018</v>
      </c>
      <c r="E303" s="42">
        <v>1</v>
      </c>
      <c r="F303" s="13" t="s">
        <v>117</v>
      </c>
      <c r="G303" s="329">
        <v>2050.9899999999998</v>
      </c>
      <c r="H303" s="178" t="s">
        <v>92</v>
      </c>
      <c r="I303" s="178"/>
    </row>
    <row r="304" spans="1:9" s="218" customFormat="1">
      <c r="A304" s="212">
        <v>52</v>
      </c>
      <c r="B304" s="238" t="s">
        <v>878</v>
      </c>
      <c r="C304" s="213" t="s">
        <v>849</v>
      </c>
      <c r="D304" s="42">
        <v>2018</v>
      </c>
      <c r="E304" s="42">
        <v>3</v>
      </c>
      <c r="F304" s="13" t="s">
        <v>117</v>
      </c>
      <c r="G304" s="329">
        <f>2099*E304</f>
        <v>6297</v>
      </c>
      <c r="H304" s="178" t="s">
        <v>92</v>
      </c>
      <c r="I304" s="178"/>
    </row>
    <row r="305" spans="1:9" s="218" customFormat="1">
      <c r="A305" s="212">
        <v>53</v>
      </c>
      <c r="B305" s="238" t="s">
        <v>877</v>
      </c>
      <c r="C305" s="213" t="s">
        <v>858</v>
      </c>
      <c r="D305" s="42">
        <v>2019</v>
      </c>
      <c r="E305" s="42">
        <v>2</v>
      </c>
      <c r="F305" s="13" t="s">
        <v>117</v>
      </c>
      <c r="G305" s="329">
        <f>2249*E305</f>
        <v>4498</v>
      </c>
      <c r="H305" s="178" t="s">
        <v>92</v>
      </c>
      <c r="I305" s="178"/>
    </row>
    <row r="306" spans="1:9" s="218" customFormat="1">
      <c r="A306" s="212">
        <v>54</v>
      </c>
      <c r="B306" s="238" t="s">
        <v>874</v>
      </c>
      <c r="C306" s="213" t="s">
        <v>860</v>
      </c>
      <c r="D306" s="42">
        <v>2019</v>
      </c>
      <c r="E306" s="42">
        <v>2</v>
      </c>
      <c r="F306" s="13" t="s">
        <v>117</v>
      </c>
      <c r="G306" s="329">
        <f>2377*E306</f>
        <v>4754</v>
      </c>
      <c r="H306" s="178" t="s">
        <v>92</v>
      </c>
      <c r="I306" s="178"/>
    </row>
    <row r="307" spans="1:9" s="218" customFormat="1">
      <c r="A307" s="212">
        <v>55</v>
      </c>
      <c r="B307" s="238" t="s">
        <v>872</v>
      </c>
      <c r="C307" s="213" t="s">
        <v>861</v>
      </c>
      <c r="D307" s="42">
        <v>2019</v>
      </c>
      <c r="E307" s="42">
        <v>16</v>
      </c>
      <c r="F307" s="13" t="s">
        <v>117</v>
      </c>
      <c r="G307" s="329">
        <f>2846.22*E307</f>
        <v>45539.519999999997</v>
      </c>
      <c r="H307" s="178" t="s">
        <v>92</v>
      </c>
      <c r="I307" s="178"/>
    </row>
    <row r="308" spans="1:9" s="160" customFormat="1">
      <c r="A308" s="133"/>
      <c r="B308" s="132" t="s">
        <v>1332</v>
      </c>
      <c r="C308" s="132"/>
      <c r="D308" s="132"/>
      <c r="E308" s="132"/>
      <c r="F308" s="132"/>
      <c r="G308" s="132"/>
      <c r="H308" s="132"/>
      <c r="I308" s="250"/>
    </row>
    <row r="309" spans="1:9" s="218" customFormat="1">
      <c r="A309" s="42">
        <v>56</v>
      </c>
      <c r="B309" s="44" t="s">
        <v>1342</v>
      </c>
      <c r="C309" s="13"/>
      <c r="D309" s="42">
        <v>25</v>
      </c>
      <c r="E309" s="42">
        <v>13</v>
      </c>
      <c r="F309" s="43" t="s">
        <v>1343</v>
      </c>
      <c r="G309" s="39">
        <v>69463.02</v>
      </c>
      <c r="H309" s="178" t="s">
        <v>92</v>
      </c>
      <c r="I309" s="178"/>
    </row>
    <row r="310" spans="1:9" s="160" customFormat="1">
      <c r="A310" s="153">
        <v>9</v>
      </c>
      <c r="B310" s="155" t="s">
        <v>535</v>
      </c>
      <c r="C310" s="155"/>
      <c r="D310" s="156"/>
      <c r="E310" s="156"/>
      <c r="F310" s="155"/>
      <c r="G310" s="154"/>
      <c r="H310" s="156"/>
      <c r="I310" s="249"/>
    </row>
    <row r="311" spans="1:9" s="218" customFormat="1">
      <c r="A311" s="42">
        <v>1</v>
      </c>
      <c r="B311" s="44" t="s">
        <v>564</v>
      </c>
      <c r="C311" s="13" t="s">
        <v>565</v>
      </c>
      <c r="D311" s="42">
        <v>2016</v>
      </c>
      <c r="E311" s="42">
        <v>1</v>
      </c>
      <c r="F311" s="13" t="s">
        <v>118</v>
      </c>
      <c r="G311" s="39">
        <v>449</v>
      </c>
      <c r="H311" s="178" t="s">
        <v>92</v>
      </c>
      <c r="I311" s="178" t="s">
        <v>566</v>
      </c>
    </row>
    <row r="312" spans="1:9" s="218" customFormat="1">
      <c r="A312" s="42">
        <v>2</v>
      </c>
      <c r="B312" s="44" t="s">
        <v>564</v>
      </c>
      <c r="C312" s="13" t="s">
        <v>567</v>
      </c>
      <c r="D312" s="42">
        <v>2016</v>
      </c>
      <c r="E312" s="42">
        <v>1</v>
      </c>
      <c r="F312" s="13" t="s">
        <v>118</v>
      </c>
      <c r="G312" s="39">
        <v>549</v>
      </c>
      <c r="H312" s="178" t="s">
        <v>92</v>
      </c>
      <c r="I312" s="178" t="s">
        <v>568</v>
      </c>
    </row>
    <row r="313" spans="1:9" s="218" customFormat="1">
      <c r="A313" s="42">
        <v>3</v>
      </c>
      <c r="B313" s="44" t="s">
        <v>564</v>
      </c>
      <c r="C313" s="13" t="s">
        <v>569</v>
      </c>
      <c r="D313" s="42">
        <v>2016</v>
      </c>
      <c r="E313" s="42">
        <v>1</v>
      </c>
      <c r="F313" s="13" t="s">
        <v>118</v>
      </c>
      <c r="G313" s="39">
        <v>515</v>
      </c>
      <c r="H313" s="178" t="s">
        <v>92</v>
      </c>
      <c r="I313" s="178" t="s">
        <v>570</v>
      </c>
    </row>
    <row r="314" spans="1:9" s="218" customFormat="1">
      <c r="A314" s="42">
        <v>4</v>
      </c>
      <c r="B314" s="44" t="s">
        <v>221</v>
      </c>
      <c r="C314" s="13" t="s">
        <v>574</v>
      </c>
      <c r="D314" s="42">
        <v>2016</v>
      </c>
      <c r="E314" s="42">
        <v>3</v>
      </c>
      <c r="F314" s="13" t="s">
        <v>118</v>
      </c>
      <c r="G314" s="39">
        <v>4107</v>
      </c>
      <c r="H314" s="178" t="s">
        <v>92</v>
      </c>
      <c r="I314" s="178" t="s">
        <v>575</v>
      </c>
    </row>
    <row r="315" spans="1:9" s="218" customFormat="1">
      <c r="A315" s="42">
        <v>5</v>
      </c>
      <c r="B315" s="44" t="s">
        <v>558</v>
      </c>
      <c r="C315" s="13" t="s">
        <v>559</v>
      </c>
      <c r="D315" s="42">
        <v>2017</v>
      </c>
      <c r="E315" s="42">
        <v>1</v>
      </c>
      <c r="F315" s="13" t="s">
        <v>118</v>
      </c>
      <c r="G315" s="39">
        <v>8750</v>
      </c>
      <c r="H315" s="178" t="s">
        <v>92</v>
      </c>
      <c r="I315" s="178" t="s">
        <v>560</v>
      </c>
    </row>
    <row r="316" spans="1:9" s="218" customFormat="1">
      <c r="A316" s="42">
        <v>6</v>
      </c>
      <c r="B316" s="44" t="s">
        <v>561</v>
      </c>
      <c r="C316" s="13" t="s">
        <v>562</v>
      </c>
      <c r="D316" s="42">
        <v>2017</v>
      </c>
      <c r="E316" s="42">
        <v>1</v>
      </c>
      <c r="F316" s="13" t="s">
        <v>118</v>
      </c>
      <c r="G316" s="39">
        <v>8750</v>
      </c>
      <c r="H316" s="178" t="s">
        <v>92</v>
      </c>
      <c r="I316" s="178" t="s">
        <v>563</v>
      </c>
    </row>
    <row r="317" spans="1:9" s="218" customFormat="1">
      <c r="A317" s="42">
        <v>7</v>
      </c>
      <c r="B317" s="44" t="s">
        <v>579</v>
      </c>
      <c r="C317" s="13" t="s">
        <v>580</v>
      </c>
      <c r="D317" s="42">
        <v>2019</v>
      </c>
      <c r="E317" s="42">
        <v>4</v>
      </c>
      <c r="F317" s="13" t="s">
        <v>118</v>
      </c>
      <c r="G317" s="39">
        <v>7800</v>
      </c>
      <c r="H317" s="178" t="s">
        <v>92</v>
      </c>
      <c r="I317" s="178" t="s">
        <v>581</v>
      </c>
    </row>
    <row r="318" spans="1:9" s="218" customFormat="1">
      <c r="A318" s="42">
        <v>8</v>
      </c>
      <c r="B318" s="44" t="s">
        <v>284</v>
      </c>
      <c r="C318" s="13" t="s">
        <v>582</v>
      </c>
      <c r="D318" s="42">
        <v>2019</v>
      </c>
      <c r="E318" s="42">
        <v>4</v>
      </c>
      <c r="F318" s="13" t="s">
        <v>118</v>
      </c>
      <c r="G318" s="39">
        <v>1596</v>
      </c>
      <c r="H318" s="178" t="s">
        <v>92</v>
      </c>
      <c r="I318" s="178" t="s">
        <v>581</v>
      </c>
    </row>
    <row r="319" spans="1:9" s="218" customFormat="1">
      <c r="A319" s="42">
        <v>9</v>
      </c>
      <c r="B319" s="44" t="s">
        <v>583</v>
      </c>
      <c r="C319" s="13" t="s">
        <v>584</v>
      </c>
      <c r="D319" s="42">
        <v>2020</v>
      </c>
      <c r="E319" s="42">
        <v>1</v>
      </c>
      <c r="F319" s="13" t="s">
        <v>118</v>
      </c>
      <c r="G319" s="39">
        <v>2300</v>
      </c>
      <c r="H319" s="178" t="s">
        <v>92</v>
      </c>
      <c r="I319" s="178" t="s">
        <v>585</v>
      </c>
    </row>
    <row r="320" spans="1:9" s="218" customFormat="1">
      <c r="A320" s="42">
        <v>10</v>
      </c>
      <c r="B320" s="44" t="s">
        <v>586</v>
      </c>
      <c r="C320" s="13" t="s">
        <v>587</v>
      </c>
      <c r="D320" s="42">
        <v>2020</v>
      </c>
      <c r="E320" s="42">
        <v>1</v>
      </c>
      <c r="F320" s="13" t="s">
        <v>118</v>
      </c>
      <c r="G320" s="39">
        <v>399</v>
      </c>
      <c r="H320" s="178" t="s">
        <v>92</v>
      </c>
      <c r="I320" s="178" t="s">
        <v>585</v>
      </c>
    </row>
    <row r="321" spans="1:11" s="218" customFormat="1">
      <c r="A321" s="42">
        <v>11</v>
      </c>
      <c r="B321" s="44" t="s">
        <v>576</v>
      </c>
      <c r="C321" s="13" t="s">
        <v>577</v>
      </c>
      <c r="D321" s="42">
        <v>2016</v>
      </c>
      <c r="E321" s="42">
        <v>1</v>
      </c>
      <c r="F321" s="13" t="s">
        <v>117</v>
      </c>
      <c r="G321" s="39">
        <v>2150</v>
      </c>
      <c r="H321" s="178" t="s">
        <v>92</v>
      </c>
      <c r="I321" s="178" t="s">
        <v>578</v>
      </c>
    </row>
    <row r="322" spans="1:11" s="218" customFormat="1">
      <c r="A322" s="42">
        <v>12</v>
      </c>
      <c r="B322" s="44" t="s">
        <v>571</v>
      </c>
      <c r="C322" s="13" t="s">
        <v>572</v>
      </c>
      <c r="D322" s="42">
        <v>2017</v>
      </c>
      <c r="E322" s="42">
        <v>2</v>
      </c>
      <c r="F322" s="13" t="s">
        <v>117</v>
      </c>
      <c r="G322" s="39">
        <v>3980</v>
      </c>
      <c r="H322" s="178" t="s">
        <v>92</v>
      </c>
      <c r="I322" s="178" t="s">
        <v>573</v>
      </c>
    </row>
    <row r="323" spans="1:11">
      <c r="A323" s="133"/>
      <c r="B323" s="132" t="s">
        <v>1332</v>
      </c>
      <c r="C323" s="132"/>
      <c r="D323" s="132"/>
      <c r="E323" s="132"/>
      <c r="F323" s="132"/>
      <c r="G323" s="132"/>
      <c r="H323" s="132"/>
      <c r="I323" s="250"/>
      <c r="K323" s="160"/>
    </row>
    <row r="324" spans="1:11" s="218" customFormat="1">
      <c r="A324" s="42">
        <v>13</v>
      </c>
      <c r="B324" s="44" t="s">
        <v>589</v>
      </c>
      <c r="C324" s="13"/>
      <c r="D324" s="42"/>
      <c r="E324" s="42">
        <v>13</v>
      </c>
      <c r="F324" s="43" t="s">
        <v>1343</v>
      </c>
      <c r="G324" s="39">
        <v>36617.1</v>
      </c>
      <c r="H324" s="178" t="s">
        <v>92</v>
      </c>
      <c r="I324" s="178"/>
    </row>
    <row r="325" spans="1:11" s="218" customFormat="1">
      <c r="A325" s="42">
        <v>14</v>
      </c>
      <c r="B325" s="44" t="s">
        <v>590</v>
      </c>
      <c r="C325" s="13"/>
      <c r="D325" s="42"/>
      <c r="E325" s="42">
        <v>14</v>
      </c>
      <c r="F325" s="43" t="s">
        <v>1343</v>
      </c>
      <c r="G325" s="39">
        <v>38882.76</v>
      </c>
      <c r="H325" s="178" t="s">
        <v>92</v>
      </c>
      <c r="I325" s="178"/>
    </row>
    <row r="326" spans="1:11" s="218" customFormat="1">
      <c r="A326" s="42">
        <v>15</v>
      </c>
      <c r="B326" s="44" t="s">
        <v>591</v>
      </c>
      <c r="C326" s="13"/>
      <c r="D326" s="42"/>
      <c r="E326" s="42">
        <v>16</v>
      </c>
      <c r="F326" s="43" t="s">
        <v>1343</v>
      </c>
      <c r="G326" s="39">
        <v>60800</v>
      </c>
      <c r="H326" s="178" t="s">
        <v>92</v>
      </c>
      <c r="I326" s="178"/>
    </row>
    <row r="327" spans="1:11" s="160" customFormat="1">
      <c r="A327" s="153">
        <v>10</v>
      </c>
      <c r="B327" s="155" t="s">
        <v>592</v>
      </c>
      <c r="C327" s="155"/>
      <c r="D327" s="156"/>
      <c r="E327" s="156"/>
      <c r="F327" s="155"/>
      <c r="G327" s="154"/>
      <c r="H327" s="156"/>
      <c r="I327" s="249"/>
    </row>
    <row r="328" spans="1:11" s="218" customFormat="1" ht="38.25">
      <c r="A328" s="42">
        <v>1</v>
      </c>
      <c r="B328" s="44" t="s">
        <v>599</v>
      </c>
      <c r="C328" s="13" t="s">
        <v>600</v>
      </c>
      <c r="D328" s="42">
        <v>2016</v>
      </c>
      <c r="E328" s="42">
        <v>1</v>
      </c>
      <c r="F328" s="43" t="s">
        <v>118</v>
      </c>
      <c r="G328" s="39">
        <v>2265</v>
      </c>
      <c r="H328" s="178" t="s">
        <v>92</v>
      </c>
      <c r="I328" s="178" t="s">
        <v>601</v>
      </c>
    </row>
    <row r="329" spans="1:11" s="218" customFormat="1" ht="38.25">
      <c r="A329" s="42">
        <v>2</v>
      </c>
      <c r="B329" s="44" t="s">
        <v>602</v>
      </c>
      <c r="C329" s="13" t="s">
        <v>603</v>
      </c>
      <c r="D329" s="42">
        <v>2017</v>
      </c>
      <c r="E329" s="42">
        <v>1</v>
      </c>
      <c r="F329" s="43" t="s">
        <v>118</v>
      </c>
      <c r="G329" s="39">
        <v>1286</v>
      </c>
      <c r="H329" s="178" t="s">
        <v>92</v>
      </c>
      <c r="I329" s="178" t="s">
        <v>604</v>
      </c>
    </row>
    <row r="330" spans="1:11" s="218" customFormat="1">
      <c r="A330" s="42">
        <v>3</v>
      </c>
      <c r="B330" s="44" t="s">
        <v>608</v>
      </c>
      <c r="C330" s="13" t="s">
        <v>609</v>
      </c>
      <c r="D330" s="42">
        <v>2018</v>
      </c>
      <c r="E330" s="42">
        <v>1</v>
      </c>
      <c r="F330" s="43" t="s">
        <v>118</v>
      </c>
      <c r="G330" s="39">
        <v>2988</v>
      </c>
      <c r="H330" s="178" t="s">
        <v>92</v>
      </c>
      <c r="I330" s="178" t="s">
        <v>610</v>
      </c>
    </row>
    <row r="331" spans="1:11" s="218" customFormat="1" ht="25.5">
      <c r="A331" s="42">
        <v>4</v>
      </c>
      <c r="B331" s="44" t="s">
        <v>614</v>
      </c>
      <c r="C331" s="13" t="s">
        <v>615</v>
      </c>
      <c r="D331" s="42">
        <v>2018</v>
      </c>
      <c r="E331" s="42">
        <v>1</v>
      </c>
      <c r="F331" s="43" t="s">
        <v>118</v>
      </c>
      <c r="G331" s="39">
        <v>1471.11</v>
      </c>
      <c r="H331" s="178" t="s">
        <v>92</v>
      </c>
      <c r="I331" s="178" t="s">
        <v>755</v>
      </c>
    </row>
    <row r="332" spans="1:11" s="218" customFormat="1">
      <c r="A332" s="42">
        <v>5</v>
      </c>
      <c r="B332" s="44" t="s">
        <v>616</v>
      </c>
      <c r="C332" s="13" t="s">
        <v>617</v>
      </c>
      <c r="D332" s="42">
        <v>2018</v>
      </c>
      <c r="E332" s="42">
        <v>1</v>
      </c>
      <c r="F332" s="43" t="s">
        <v>118</v>
      </c>
      <c r="G332" s="39">
        <v>2331.11</v>
      </c>
      <c r="H332" s="178" t="s">
        <v>92</v>
      </c>
      <c r="I332" s="178" t="s">
        <v>618</v>
      </c>
    </row>
    <row r="333" spans="1:11" s="218" customFormat="1">
      <c r="A333" s="42">
        <v>6</v>
      </c>
      <c r="B333" s="44" t="s">
        <v>608</v>
      </c>
      <c r="C333" s="13" t="s">
        <v>619</v>
      </c>
      <c r="D333" s="42">
        <v>2018</v>
      </c>
      <c r="E333" s="42">
        <v>1</v>
      </c>
      <c r="F333" s="43" t="s">
        <v>118</v>
      </c>
      <c r="G333" s="39">
        <v>3305</v>
      </c>
      <c r="H333" s="178" t="s">
        <v>92</v>
      </c>
      <c r="I333" s="178" t="s">
        <v>618</v>
      </c>
    </row>
    <row r="334" spans="1:11" s="218" customFormat="1">
      <c r="A334" s="42">
        <v>7</v>
      </c>
      <c r="B334" s="44" t="s">
        <v>623</v>
      </c>
      <c r="C334" s="13" t="s">
        <v>624</v>
      </c>
      <c r="D334" s="42">
        <v>2019</v>
      </c>
      <c r="E334" s="42">
        <v>1</v>
      </c>
      <c r="F334" s="43" t="s">
        <v>118</v>
      </c>
      <c r="G334" s="39">
        <v>3491.1</v>
      </c>
      <c r="H334" s="178" t="s">
        <v>92</v>
      </c>
      <c r="I334" s="178" t="s">
        <v>625</v>
      </c>
    </row>
    <row r="335" spans="1:11" s="218" customFormat="1">
      <c r="A335" s="42">
        <v>8</v>
      </c>
      <c r="B335" s="44" t="s">
        <v>608</v>
      </c>
      <c r="C335" s="13" t="s">
        <v>629</v>
      </c>
      <c r="D335" s="42">
        <v>2019</v>
      </c>
      <c r="E335" s="42">
        <v>1</v>
      </c>
      <c r="F335" s="43" t="s">
        <v>118</v>
      </c>
      <c r="G335" s="39">
        <v>2840.5</v>
      </c>
      <c r="H335" s="178" t="s">
        <v>92</v>
      </c>
      <c r="I335" s="178" t="s">
        <v>625</v>
      </c>
    </row>
    <row r="336" spans="1:11" s="218" customFormat="1" ht="38.25">
      <c r="A336" s="42">
        <v>9</v>
      </c>
      <c r="B336" s="44" t="s">
        <v>630</v>
      </c>
      <c r="C336" s="13" t="s">
        <v>631</v>
      </c>
      <c r="D336" s="42">
        <v>2020</v>
      </c>
      <c r="E336" s="42">
        <v>1</v>
      </c>
      <c r="F336" s="43" t="s">
        <v>118</v>
      </c>
      <c r="G336" s="39">
        <v>1998</v>
      </c>
      <c r="H336" s="178" t="s">
        <v>92</v>
      </c>
      <c r="I336" s="178" t="s">
        <v>601</v>
      </c>
    </row>
    <row r="337" spans="1:9" s="218" customFormat="1">
      <c r="A337" s="42">
        <v>10</v>
      </c>
      <c r="B337" s="44" t="s">
        <v>605</v>
      </c>
      <c r="C337" s="13" t="s">
        <v>606</v>
      </c>
      <c r="D337" s="42">
        <v>2018</v>
      </c>
      <c r="E337" s="42">
        <v>1</v>
      </c>
      <c r="F337" s="43" t="s">
        <v>117</v>
      </c>
      <c r="G337" s="39">
        <v>3194.1</v>
      </c>
      <c r="H337" s="178" t="s">
        <v>92</v>
      </c>
      <c r="I337" s="178" t="s">
        <v>607</v>
      </c>
    </row>
    <row r="338" spans="1:9" s="218" customFormat="1">
      <c r="A338" s="42">
        <v>11</v>
      </c>
      <c r="B338" s="44" t="s">
        <v>611</v>
      </c>
      <c r="C338" s="13" t="s">
        <v>612</v>
      </c>
      <c r="D338" s="42">
        <v>2018</v>
      </c>
      <c r="E338" s="42">
        <v>1</v>
      </c>
      <c r="F338" s="43" t="s">
        <v>117</v>
      </c>
      <c r="G338" s="39">
        <v>999</v>
      </c>
      <c r="H338" s="178" t="s">
        <v>92</v>
      </c>
      <c r="I338" s="178" t="s">
        <v>613</v>
      </c>
    </row>
    <row r="339" spans="1:9" s="218" customFormat="1" ht="25.5">
      <c r="A339" s="42">
        <v>12</v>
      </c>
      <c r="B339" s="44" t="s">
        <v>620</v>
      </c>
      <c r="C339" s="13" t="s">
        <v>621</v>
      </c>
      <c r="D339" s="42">
        <v>2018</v>
      </c>
      <c r="E339" s="42">
        <v>1</v>
      </c>
      <c r="F339" s="43" t="s">
        <v>117</v>
      </c>
      <c r="G339" s="39">
        <v>1949</v>
      </c>
      <c r="H339" s="178" t="s">
        <v>92</v>
      </c>
      <c r="I339" s="178" t="s">
        <v>622</v>
      </c>
    </row>
    <row r="340" spans="1:9" s="218" customFormat="1">
      <c r="A340" s="42">
        <v>13</v>
      </c>
      <c r="B340" s="44" t="s">
        <v>626</v>
      </c>
      <c r="C340" s="13" t="s">
        <v>627</v>
      </c>
      <c r="D340" s="42">
        <v>2019</v>
      </c>
      <c r="E340" s="42">
        <v>1</v>
      </c>
      <c r="F340" s="43" t="s">
        <v>117</v>
      </c>
      <c r="G340" s="39">
        <v>1840</v>
      </c>
      <c r="H340" s="178" t="s">
        <v>92</v>
      </c>
      <c r="I340" s="178" t="s">
        <v>628</v>
      </c>
    </row>
    <row r="341" spans="1:9" s="160" customFormat="1">
      <c r="A341" s="153">
        <v>11</v>
      </c>
      <c r="B341" s="155" t="s">
        <v>171</v>
      </c>
      <c r="C341" s="155"/>
      <c r="D341" s="156"/>
      <c r="E341" s="156"/>
      <c r="F341" s="155"/>
      <c r="G341" s="154"/>
      <c r="H341" s="156"/>
      <c r="I341" s="249"/>
    </row>
    <row r="342" spans="1:9" s="218" customFormat="1">
      <c r="A342" s="42">
        <v>1</v>
      </c>
      <c r="B342" s="44" t="s">
        <v>649</v>
      </c>
      <c r="C342" s="13" t="s">
        <v>650</v>
      </c>
      <c r="D342" s="134">
        <v>2016</v>
      </c>
      <c r="E342" s="134">
        <v>1</v>
      </c>
      <c r="F342" s="13" t="s">
        <v>118</v>
      </c>
      <c r="G342" s="135">
        <v>2214.63</v>
      </c>
      <c r="H342" s="178" t="s">
        <v>92</v>
      </c>
      <c r="I342" s="178" t="s">
        <v>651</v>
      </c>
    </row>
    <row r="343" spans="1:9" s="218" customFormat="1">
      <c r="A343" s="42">
        <v>2</v>
      </c>
      <c r="B343" s="44" t="s">
        <v>773</v>
      </c>
      <c r="C343" s="13" t="s">
        <v>668</v>
      </c>
      <c r="D343" s="134">
        <v>2017</v>
      </c>
      <c r="E343" s="134">
        <v>1</v>
      </c>
      <c r="F343" s="13" t="s">
        <v>118</v>
      </c>
      <c r="G343" s="135">
        <v>469</v>
      </c>
      <c r="H343" s="178" t="s">
        <v>92</v>
      </c>
      <c r="I343" s="178" t="s">
        <v>656</v>
      </c>
    </row>
    <row r="344" spans="1:9" s="218" customFormat="1">
      <c r="A344" s="42">
        <v>3</v>
      </c>
      <c r="B344" s="44" t="s">
        <v>669</v>
      </c>
      <c r="C344" s="13" t="s">
        <v>670</v>
      </c>
      <c r="D344" s="134">
        <v>2018</v>
      </c>
      <c r="E344" s="134">
        <v>1</v>
      </c>
      <c r="F344" s="13" t="s">
        <v>118</v>
      </c>
      <c r="G344" s="135">
        <v>1696</v>
      </c>
      <c r="H344" s="178" t="s">
        <v>92</v>
      </c>
      <c r="I344" s="178" t="s">
        <v>666</v>
      </c>
    </row>
    <row r="345" spans="1:9" s="218" customFormat="1">
      <c r="A345" s="42">
        <v>4</v>
      </c>
      <c r="B345" s="44" t="s">
        <v>673</v>
      </c>
      <c r="C345" s="13" t="s">
        <v>674</v>
      </c>
      <c r="D345" s="134">
        <v>2020</v>
      </c>
      <c r="E345" s="134">
        <v>1</v>
      </c>
      <c r="F345" s="13" t="s">
        <v>118</v>
      </c>
      <c r="G345" s="135">
        <v>1471.08</v>
      </c>
      <c r="H345" s="178" t="s">
        <v>92</v>
      </c>
      <c r="I345" s="178" t="s">
        <v>675</v>
      </c>
    </row>
    <row r="346" spans="1:9" s="218" customFormat="1">
      <c r="A346" s="42">
        <v>5</v>
      </c>
      <c r="B346" s="44" t="s">
        <v>678</v>
      </c>
      <c r="C346" s="13" t="s">
        <v>677</v>
      </c>
      <c r="D346" s="134">
        <v>2020</v>
      </c>
      <c r="E346" s="134">
        <v>1</v>
      </c>
      <c r="F346" s="13" t="s">
        <v>118</v>
      </c>
      <c r="G346" s="135">
        <v>5670</v>
      </c>
      <c r="H346" s="178" t="s">
        <v>92</v>
      </c>
      <c r="I346" s="178" t="s">
        <v>676</v>
      </c>
    </row>
    <row r="347" spans="1:9" s="218" customFormat="1">
      <c r="A347" s="42">
        <v>6</v>
      </c>
      <c r="B347" s="44" t="s">
        <v>652</v>
      </c>
      <c r="C347" s="13" t="s">
        <v>653</v>
      </c>
      <c r="D347" s="134">
        <v>2016</v>
      </c>
      <c r="E347" s="134">
        <v>1</v>
      </c>
      <c r="F347" s="13" t="s">
        <v>117</v>
      </c>
      <c r="G347" s="135">
        <v>2390</v>
      </c>
      <c r="H347" s="178" t="s">
        <v>92</v>
      </c>
      <c r="I347" s="178" t="s">
        <v>654</v>
      </c>
    </row>
    <row r="348" spans="1:9" s="218" customFormat="1">
      <c r="A348" s="42">
        <v>7</v>
      </c>
      <c r="B348" s="44" t="s">
        <v>652</v>
      </c>
      <c r="C348" s="13" t="s">
        <v>655</v>
      </c>
      <c r="D348" s="134">
        <v>2016</v>
      </c>
      <c r="E348" s="134">
        <v>1</v>
      </c>
      <c r="F348" s="13" t="s">
        <v>117</v>
      </c>
      <c r="G348" s="135">
        <v>2390</v>
      </c>
      <c r="H348" s="178" t="s">
        <v>92</v>
      </c>
      <c r="I348" s="178" t="s">
        <v>656</v>
      </c>
    </row>
    <row r="349" spans="1:9" s="218" customFormat="1">
      <c r="A349" s="42">
        <v>8</v>
      </c>
      <c r="B349" s="44" t="s">
        <v>657</v>
      </c>
      <c r="C349" s="13" t="s">
        <v>658</v>
      </c>
      <c r="D349" s="134">
        <v>2016</v>
      </c>
      <c r="E349" s="134">
        <v>1</v>
      </c>
      <c r="F349" s="13" t="s">
        <v>117</v>
      </c>
      <c r="G349" s="135">
        <v>799</v>
      </c>
      <c r="H349" s="178" t="s">
        <v>92</v>
      </c>
      <c r="I349" s="178" t="s">
        <v>656</v>
      </c>
    </row>
    <row r="350" spans="1:9" s="218" customFormat="1">
      <c r="A350" s="42">
        <v>9</v>
      </c>
      <c r="B350" s="44" t="s">
        <v>659</v>
      </c>
      <c r="C350" s="13" t="s">
        <v>660</v>
      </c>
      <c r="D350" s="134">
        <v>2016</v>
      </c>
      <c r="E350" s="134">
        <v>1</v>
      </c>
      <c r="F350" s="13" t="s">
        <v>117</v>
      </c>
      <c r="G350" s="135">
        <v>295</v>
      </c>
      <c r="H350" s="178" t="s">
        <v>92</v>
      </c>
      <c r="I350" s="178" t="s">
        <v>661</v>
      </c>
    </row>
    <row r="351" spans="1:9" s="218" customFormat="1">
      <c r="A351" s="42">
        <v>10</v>
      </c>
      <c r="B351" s="44" t="s">
        <v>662</v>
      </c>
      <c r="C351" s="13" t="s">
        <v>663</v>
      </c>
      <c r="D351" s="134">
        <v>2016</v>
      </c>
      <c r="E351" s="134">
        <v>1</v>
      </c>
      <c r="F351" s="13" t="s">
        <v>117</v>
      </c>
      <c r="G351" s="135">
        <v>1835</v>
      </c>
      <c r="H351" s="178" t="s">
        <v>92</v>
      </c>
      <c r="I351" s="178" t="s">
        <v>664</v>
      </c>
    </row>
    <row r="352" spans="1:9" s="218" customFormat="1">
      <c r="A352" s="42">
        <v>11</v>
      </c>
      <c r="B352" s="44" t="s">
        <v>758</v>
      </c>
      <c r="C352" s="13" t="s">
        <v>665</v>
      </c>
      <c r="D352" s="134">
        <v>2017</v>
      </c>
      <c r="E352" s="134">
        <v>1</v>
      </c>
      <c r="F352" s="13" t="s">
        <v>117</v>
      </c>
      <c r="G352" s="135">
        <v>1114.3800000000001</v>
      </c>
      <c r="H352" s="178" t="s">
        <v>92</v>
      </c>
      <c r="I352" s="178" t="s">
        <v>666</v>
      </c>
    </row>
    <row r="353" spans="1:9" s="218" customFormat="1">
      <c r="A353" s="42">
        <v>12</v>
      </c>
      <c r="B353" s="44" t="s">
        <v>758</v>
      </c>
      <c r="C353" s="13" t="s">
        <v>667</v>
      </c>
      <c r="D353" s="134">
        <v>2017</v>
      </c>
      <c r="E353" s="134">
        <v>1</v>
      </c>
      <c r="F353" s="13" t="s">
        <v>117</v>
      </c>
      <c r="G353" s="135">
        <v>1114.3800000000001</v>
      </c>
      <c r="H353" s="178" t="s">
        <v>92</v>
      </c>
      <c r="I353" s="178" t="s">
        <v>656</v>
      </c>
    </row>
    <row r="354" spans="1:9" s="218" customFormat="1">
      <c r="A354" s="42">
        <v>13</v>
      </c>
      <c r="B354" s="44" t="s">
        <v>671</v>
      </c>
      <c r="C354" s="13" t="s">
        <v>672</v>
      </c>
      <c r="D354" s="134">
        <v>2019</v>
      </c>
      <c r="E354" s="134">
        <v>1</v>
      </c>
      <c r="F354" s="13" t="s">
        <v>117</v>
      </c>
      <c r="G354" s="135">
        <v>915.12</v>
      </c>
      <c r="H354" s="178" t="s">
        <v>92</v>
      </c>
      <c r="I354" s="178" t="s">
        <v>666</v>
      </c>
    </row>
    <row r="355" spans="1:9" s="160" customFormat="1">
      <c r="A355" s="153">
        <v>12</v>
      </c>
      <c r="B355" s="155" t="s">
        <v>172</v>
      </c>
      <c r="C355" s="155"/>
      <c r="D355" s="156"/>
      <c r="E355" s="156"/>
      <c r="F355" s="155"/>
      <c r="G355" s="154"/>
      <c r="H355" s="156"/>
      <c r="I355" s="249"/>
    </row>
    <row r="356" spans="1:9" s="218" customFormat="1">
      <c r="A356" s="42">
        <v>1</v>
      </c>
      <c r="B356" s="44" t="s">
        <v>219</v>
      </c>
      <c r="C356" s="13" t="s">
        <v>684</v>
      </c>
      <c r="D356" s="42">
        <v>2017</v>
      </c>
      <c r="E356" s="42">
        <v>1</v>
      </c>
      <c r="F356" s="43" t="s">
        <v>118</v>
      </c>
      <c r="G356" s="39">
        <v>3404</v>
      </c>
      <c r="H356" s="178" t="s">
        <v>92</v>
      </c>
      <c r="I356" s="178" t="s">
        <v>685</v>
      </c>
    </row>
    <row r="357" spans="1:9" s="218" customFormat="1">
      <c r="A357" s="42">
        <v>2</v>
      </c>
      <c r="B357" s="44" t="s">
        <v>686</v>
      </c>
      <c r="C357" s="13" t="s">
        <v>687</v>
      </c>
      <c r="D357" s="42">
        <v>2017</v>
      </c>
      <c r="E357" s="42">
        <v>2</v>
      </c>
      <c r="F357" s="43" t="s">
        <v>118</v>
      </c>
      <c r="G357" s="39">
        <v>1398</v>
      </c>
      <c r="H357" s="178" t="s">
        <v>92</v>
      </c>
      <c r="I357" s="178" t="s">
        <v>688</v>
      </c>
    </row>
    <row r="358" spans="1:9" s="218" customFormat="1">
      <c r="A358" s="42">
        <v>3</v>
      </c>
      <c r="B358" s="44" t="s">
        <v>689</v>
      </c>
      <c r="C358" s="13" t="s">
        <v>690</v>
      </c>
      <c r="D358" s="42">
        <v>2017</v>
      </c>
      <c r="E358" s="42">
        <v>1</v>
      </c>
      <c r="F358" s="43" t="s">
        <v>117</v>
      </c>
      <c r="G358" s="39">
        <v>1649</v>
      </c>
      <c r="H358" s="178" t="s">
        <v>92</v>
      </c>
      <c r="I358" s="178"/>
    </row>
    <row r="359" spans="1:9" s="218" customFormat="1">
      <c r="A359" s="42">
        <v>4</v>
      </c>
      <c r="B359" s="44" t="s">
        <v>691</v>
      </c>
      <c r="C359" s="13" t="s">
        <v>692</v>
      </c>
      <c r="D359" s="42">
        <v>2018</v>
      </c>
      <c r="E359" s="42">
        <v>1</v>
      </c>
      <c r="F359" s="43" t="s">
        <v>117</v>
      </c>
      <c r="G359" s="39">
        <v>6242.5</v>
      </c>
      <c r="H359" s="178" t="s">
        <v>92</v>
      </c>
      <c r="I359" s="178"/>
    </row>
    <row r="360" spans="1:9" s="218" customFormat="1">
      <c r="A360" s="42">
        <v>5</v>
      </c>
      <c r="B360" s="44" t="s">
        <v>693</v>
      </c>
      <c r="C360" s="13" t="s">
        <v>694</v>
      </c>
      <c r="D360" s="42">
        <v>2017</v>
      </c>
      <c r="E360" s="42">
        <v>1</v>
      </c>
      <c r="F360" s="43" t="s">
        <v>117</v>
      </c>
      <c r="G360" s="39">
        <v>1777</v>
      </c>
      <c r="H360" s="178" t="s">
        <v>92</v>
      </c>
      <c r="I360" s="178"/>
    </row>
    <row r="361" spans="1:9" s="160" customFormat="1">
      <c r="A361" s="153">
        <v>13</v>
      </c>
      <c r="B361" s="155" t="s">
        <v>173</v>
      </c>
      <c r="C361" s="155"/>
      <c r="D361" s="156"/>
      <c r="E361" s="156"/>
      <c r="F361" s="155"/>
      <c r="G361" s="154"/>
      <c r="H361" s="156"/>
      <c r="I361" s="249"/>
    </row>
    <row r="362" spans="1:9" s="218" customFormat="1">
      <c r="A362" s="42">
        <v>1</v>
      </c>
      <c r="B362" s="44" t="s">
        <v>715</v>
      </c>
      <c r="C362" s="13" t="s">
        <v>716</v>
      </c>
      <c r="D362" s="134">
        <v>2016</v>
      </c>
      <c r="E362" s="134">
        <v>1</v>
      </c>
      <c r="F362" s="13" t="s">
        <v>118</v>
      </c>
      <c r="G362" s="135">
        <v>898</v>
      </c>
      <c r="H362" s="178" t="s">
        <v>92</v>
      </c>
      <c r="I362" s="178" t="s">
        <v>717</v>
      </c>
    </row>
    <row r="363" spans="1:9" s="218" customFormat="1">
      <c r="A363" s="42">
        <v>2</v>
      </c>
      <c r="B363" s="44" t="s">
        <v>725</v>
      </c>
      <c r="C363" s="13" t="s">
        <v>726</v>
      </c>
      <c r="D363" s="134">
        <v>2016</v>
      </c>
      <c r="E363" s="134">
        <v>1</v>
      </c>
      <c r="F363" s="13" t="s">
        <v>118</v>
      </c>
      <c r="G363" s="135">
        <v>114</v>
      </c>
      <c r="H363" s="178" t="s">
        <v>92</v>
      </c>
      <c r="I363" s="178" t="s">
        <v>727</v>
      </c>
    </row>
    <row r="364" spans="1:9" s="218" customFormat="1">
      <c r="A364" s="42">
        <v>3</v>
      </c>
      <c r="B364" s="44" t="s">
        <v>721</v>
      </c>
      <c r="C364" s="13" t="s">
        <v>722</v>
      </c>
      <c r="D364" s="134">
        <v>2017</v>
      </c>
      <c r="E364" s="134">
        <v>1</v>
      </c>
      <c r="F364" s="13" t="s">
        <v>118</v>
      </c>
      <c r="G364" s="135">
        <v>258.87</v>
      </c>
      <c r="H364" s="178" t="s">
        <v>92</v>
      </c>
      <c r="I364" s="178" t="s">
        <v>717</v>
      </c>
    </row>
    <row r="365" spans="1:9" s="218" customFormat="1">
      <c r="A365" s="42">
        <v>4</v>
      </c>
      <c r="B365" s="44" t="s">
        <v>719</v>
      </c>
      <c r="C365" s="13" t="s">
        <v>720</v>
      </c>
      <c r="D365" s="134">
        <v>2020</v>
      </c>
      <c r="E365" s="134">
        <v>1</v>
      </c>
      <c r="F365" s="13" t="s">
        <v>118</v>
      </c>
      <c r="G365" s="135">
        <v>398.52</v>
      </c>
      <c r="H365" s="178" t="s">
        <v>92</v>
      </c>
      <c r="I365" s="178" t="s">
        <v>717</v>
      </c>
    </row>
    <row r="366" spans="1:9" s="218" customFormat="1">
      <c r="A366" s="42">
        <v>5</v>
      </c>
      <c r="B366" s="44" t="s">
        <v>732</v>
      </c>
      <c r="C366" s="13" t="s">
        <v>730</v>
      </c>
      <c r="D366" s="134">
        <v>2020</v>
      </c>
      <c r="E366" s="134">
        <v>1</v>
      </c>
      <c r="F366" s="13" t="s">
        <v>118</v>
      </c>
      <c r="G366" s="135">
        <v>69.989999999999995</v>
      </c>
      <c r="H366" s="178" t="s">
        <v>92</v>
      </c>
      <c r="I366" s="178" t="s">
        <v>731</v>
      </c>
    </row>
    <row r="367" spans="1:9" s="218" customFormat="1" ht="25.5">
      <c r="A367" s="42">
        <v>6</v>
      </c>
      <c r="B367" s="44" t="s">
        <v>712</v>
      </c>
      <c r="C367" s="13" t="s">
        <v>713</v>
      </c>
      <c r="D367" s="134">
        <v>2016</v>
      </c>
      <c r="E367" s="134">
        <v>1</v>
      </c>
      <c r="F367" s="13" t="s">
        <v>117</v>
      </c>
      <c r="G367" s="135">
        <v>2749</v>
      </c>
      <c r="H367" s="178" t="s">
        <v>92</v>
      </c>
      <c r="I367" s="178" t="s">
        <v>714</v>
      </c>
    </row>
    <row r="368" spans="1:9" s="218" customFormat="1">
      <c r="A368" s="42">
        <v>7</v>
      </c>
      <c r="B368" s="44" t="s">
        <v>733</v>
      </c>
      <c r="C368" s="13" t="s">
        <v>718</v>
      </c>
      <c r="D368" s="134">
        <v>2016</v>
      </c>
      <c r="E368" s="134">
        <v>1</v>
      </c>
      <c r="F368" s="13" t="s">
        <v>117</v>
      </c>
      <c r="G368" s="135">
        <v>250</v>
      </c>
      <c r="H368" s="178" t="s">
        <v>92</v>
      </c>
      <c r="I368" s="178" t="s">
        <v>717</v>
      </c>
    </row>
    <row r="369" spans="1:9" s="218" customFormat="1">
      <c r="A369" s="42">
        <v>8</v>
      </c>
      <c r="B369" s="44" t="s">
        <v>728</v>
      </c>
      <c r="C369" s="13" t="s">
        <v>729</v>
      </c>
      <c r="D369" s="134">
        <v>2017</v>
      </c>
      <c r="E369" s="134">
        <v>1</v>
      </c>
      <c r="F369" s="13" t="s">
        <v>117</v>
      </c>
      <c r="G369" s="135">
        <v>51.66</v>
      </c>
      <c r="H369" s="178" t="s">
        <v>92</v>
      </c>
      <c r="I369" s="178" t="s">
        <v>727</v>
      </c>
    </row>
    <row r="370" spans="1:9" s="218" customFormat="1">
      <c r="A370" s="42">
        <v>9</v>
      </c>
      <c r="B370" s="44" t="s">
        <v>723</v>
      </c>
      <c r="C370" s="13" t="s">
        <v>724</v>
      </c>
      <c r="D370" s="134">
        <v>2018</v>
      </c>
      <c r="E370" s="134">
        <v>1</v>
      </c>
      <c r="F370" s="13" t="s">
        <v>117</v>
      </c>
      <c r="G370" s="135">
        <v>999</v>
      </c>
      <c r="H370" s="178" t="s">
        <v>92</v>
      </c>
      <c r="I370" s="178" t="s">
        <v>717</v>
      </c>
    </row>
    <row r="371" spans="1:9" s="218" customFormat="1">
      <c r="A371" s="126"/>
      <c r="B371" s="127"/>
      <c r="C371" s="53"/>
      <c r="D371" s="126"/>
      <c r="E371" s="126"/>
      <c r="F371" s="128"/>
      <c r="G371" s="129"/>
      <c r="H371" s="189"/>
      <c r="I371" s="189"/>
    </row>
    <row r="372" spans="1:9" customFormat="1" ht="15">
      <c r="G372" s="332"/>
    </row>
    <row r="373" spans="1:9" ht="15.75" thickBot="1">
      <c r="A373"/>
      <c r="B373" s="186" t="s">
        <v>1</v>
      </c>
      <c r="C373" s="97" t="s">
        <v>138</v>
      </c>
    </row>
    <row r="374" spans="1:9" ht="15.75" thickTop="1">
      <c r="A374"/>
      <c r="B374" s="187" t="s">
        <v>133</v>
      </c>
      <c r="C374" s="99">
        <f>SUMIF($F$2:$F$370,"stacjonarny",$G$2:$G$370)</f>
        <v>740873.73999999953</v>
      </c>
    </row>
    <row r="375" spans="1:9" ht="15">
      <c r="A375"/>
      <c r="B375" s="98" t="s">
        <v>134</v>
      </c>
      <c r="C375" s="100">
        <f>SUMIF($F$2:$F$370,"przenośny",$G$2:$G$370)</f>
        <v>271240.65000000002</v>
      </c>
    </row>
    <row r="376" spans="1:9" s="160" customFormat="1" ht="15.75" thickBot="1">
      <c r="A376" s="170"/>
      <c r="B376" s="330" t="s">
        <v>1332</v>
      </c>
      <c r="C376" s="331">
        <f>SUMIF($F$2:$F$370,"zdalny",$G$2:$G$370)</f>
        <v>205762.88</v>
      </c>
      <c r="D376" s="46"/>
      <c r="E376" s="46"/>
      <c r="F376" s="50"/>
      <c r="G376" s="49"/>
      <c r="H376" s="163"/>
      <c r="I376" s="163"/>
    </row>
    <row r="377" spans="1:9" ht="14.25" customHeight="1">
      <c r="B377" s="166" t="s">
        <v>27</v>
      </c>
      <c r="C377" s="101">
        <f>SUM(C374:C376)</f>
        <v>1217877.2699999996</v>
      </c>
    </row>
    <row r="378" spans="1:9">
      <c r="A378" s="19"/>
      <c r="B378" s="19"/>
      <c r="C378" s="19"/>
    </row>
    <row r="379" spans="1:9">
      <c r="B379" s="3" t="s">
        <v>144</v>
      </c>
      <c r="C379" s="19"/>
    </row>
    <row r="380" spans="1:9">
      <c r="B380" s="3" t="s">
        <v>140</v>
      </c>
      <c r="C380" s="19"/>
    </row>
    <row r="381" spans="1:9">
      <c r="B381" s="3" t="s">
        <v>141</v>
      </c>
      <c r="C381" s="19"/>
    </row>
  </sheetData>
  <autoFilter ref="A1:I370" xr:uid="{AEDF3475-9A7C-48D8-8CD3-1FE2CC31E153}"/>
  <pageMargins left="0.70866141732283472" right="0.70866141732283472" top="0.74803149606299213" bottom="0.74803149606299213" header="0.31496062992125984" footer="0.31496062992125984"/>
  <pageSetup paperSize="9" scale="64" pageOrder="overThenDown" orientation="landscape" r:id="rId1"/>
  <headerFooter>
    <oddHeader>&amp;LUbezpieczenie majątku i odpowiedzialności cywilnej Gminy Miejskiej Kamienna Góra.&amp;RZałącznik nr 1e do SIWZ
Zakładka nr 3 - wykaz sprzętu elektronicznego</oddHeader>
    <oddFooter>&amp;RStrona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29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4" sqref="B4"/>
    </sheetView>
  </sheetViews>
  <sheetFormatPr defaultRowHeight="14.25"/>
  <cols>
    <col min="1" max="1" width="4.5703125" style="11" customWidth="1"/>
    <col min="2" max="2" width="13.42578125" style="11" customWidth="1"/>
    <col min="3" max="3" width="21" style="11" customWidth="1"/>
    <col min="4" max="4" width="34.5703125" style="11" bestFit="1" customWidth="1"/>
    <col min="5" max="5" width="20.7109375" style="11" customWidth="1"/>
    <col min="6" max="6" width="25.42578125" style="11" customWidth="1"/>
    <col min="7" max="7" width="15.42578125" style="11" customWidth="1"/>
    <col min="8" max="8" width="11.28515625" style="11" customWidth="1"/>
    <col min="9" max="9" width="11.140625" style="11" customWidth="1"/>
    <col min="10" max="10" width="14.42578125" style="11" customWidth="1"/>
    <col min="11" max="11" width="9" style="11" customWidth="1"/>
    <col min="12" max="12" width="10.5703125" style="11" customWidth="1"/>
    <col min="13" max="13" width="28.42578125" style="11" customWidth="1"/>
    <col min="14" max="14" width="16.85546875" style="11" customWidth="1"/>
    <col min="15" max="15" width="16.140625" style="11" customWidth="1"/>
    <col min="16" max="16" width="20.28515625" style="11" customWidth="1"/>
    <col min="17" max="17" width="21.42578125" style="11" customWidth="1"/>
    <col min="18" max="18" width="22.42578125" style="11" customWidth="1"/>
    <col min="19" max="19" width="28.140625" style="11" customWidth="1"/>
    <col min="20" max="24" width="14.140625" style="11" customWidth="1"/>
    <col min="25" max="25" width="33.5703125" style="11" customWidth="1"/>
    <col min="26" max="16384" width="9.140625" style="11"/>
  </cols>
  <sheetData>
    <row r="1" spans="1:25" s="10" customFormat="1" ht="15.75">
      <c r="A1" s="104"/>
      <c r="B1" s="105" t="s">
        <v>145</v>
      </c>
      <c r="C1" s="106"/>
      <c r="D1" s="107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 s="362" t="s">
        <v>1353</v>
      </c>
      <c r="U1" s="362"/>
      <c r="V1" s="362"/>
      <c r="W1" s="362"/>
      <c r="X1" s="362"/>
    </row>
    <row r="2" spans="1:25" s="14" customFormat="1" ht="39" thickBot="1">
      <c r="A2" s="40" t="s">
        <v>0</v>
      </c>
      <c r="B2" s="40" t="s">
        <v>6</v>
      </c>
      <c r="C2" s="40" t="s">
        <v>3</v>
      </c>
      <c r="D2" s="40" t="s">
        <v>9</v>
      </c>
      <c r="E2" s="40" t="s">
        <v>5</v>
      </c>
      <c r="F2" s="40" t="s">
        <v>121</v>
      </c>
      <c r="G2" s="40" t="s">
        <v>126</v>
      </c>
      <c r="H2" s="40" t="s">
        <v>10</v>
      </c>
      <c r="I2" s="40" t="s">
        <v>8</v>
      </c>
      <c r="J2" s="40" t="s">
        <v>11</v>
      </c>
      <c r="K2" s="40" t="s">
        <v>12</v>
      </c>
      <c r="L2" s="40" t="s">
        <v>2</v>
      </c>
      <c r="M2" s="40" t="s">
        <v>13</v>
      </c>
      <c r="N2" s="40" t="s">
        <v>103</v>
      </c>
      <c r="O2" s="40" t="s">
        <v>22</v>
      </c>
      <c r="P2" s="40" t="s">
        <v>122</v>
      </c>
      <c r="Q2" s="40" t="s">
        <v>123</v>
      </c>
      <c r="R2" s="40" t="s">
        <v>124</v>
      </c>
      <c r="S2" s="40" t="s">
        <v>132</v>
      </c>
      <c r="T2" s="185" t="s">
        <v>769</v>
      </c>
      <c r="U2" s="185" t="s">
        <v>1350</v>
      </c>
      <c r="V2" s="185" t="s">
        <v>164</v>
      </c>
      <c r="W2" s="185" t="s">
        <v>1351</v>
      </c>
      <c r="X2" s="185" t="s">
        <v>1352</v>
      </c>
      <c r="Y2" s="185" t="s">
        <v>125</v>
      </c>
    </row>
    <row r="3" spans="1:25" s="171" customFormat="1" ht="14.25" customHeight="1" thickTop="1">
      <c r="A3" s="165" t="s">
        <v>240</v>
      </c>
      <c r="B3" s="167" t="s">
        <v>909</v>
      </c>
      <c r="C3" s="254"/>
      <c r="D3" s="167"/>
      <c r="E3" s="254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8"/>
    </row>
    <row r="4" spans="1:25" s="172" customFormat="1" ht="12.75">
      <c r="A4" s="58">
        <v>1</v>
      </c>
      <c r="B4" s="252" t="s">
        <v>1344</v>
      </c>
      <c r="C4" s="255" t="s">
        <v>1347</v>
      </c>
      <c r="D4" s="256" t="s">
        <v>1345</v>
      </c>
      <c r="E4" s="255" t="s">
        <v>1346</v>
      </c>
      <c r="F4" s="253"/>
      <c r="G4" s="400">
        <v>1995</v>
      </c>
      <c r="H4" s="401">
        <v>1084</v>
      </c>
      <c r="I4" s="401"/>
      <c r="J4" s="401">
        <v>474</v>
      </c>
      <c r="K4" s="393"/>
      <c r="L4" s="401">
        <v>2</v>
      </c>
      <c r="M4" s="402" t="s">
        <v>1356</v>
      </c>
      <c r="N4" s="194"/>
      <c r="O4" s="192"/>
      <c r="P4" s="192"/>
      <c r="Q4" s="193"/>
      <c r="R4" s="193"/>
      <c r="S4" s="399" t="s">
        <v>469</v>
      </c>
      <c r="T4" s="57" t="s">
        <v>250</v>
      </c>
      <c r="U4" s="57" t="s">
        <v>246</v>
      </c>
      <c r="V4" s="57" t="s">
        <v>250</v>
      </c>
      <c r="W4" s="57" t="s">
        <v>246</v>
      </c>
      <c r="X4" s="57" t="s">
        <v>246</v>
      </c>
      <c r="Y4" s="190"/>
    </row>
    <row r="5" spans="1:25" s="171" customFormat="1" ht="14.25" customHeight="1">
      <c r="A5" s="165">
        <v>3</v>
      </c>
      <c r="B5" s="167" t="s">
        <v>175</v>
      </c>
      <c r="C5" s="254"/>
      <c r="D5" s="167"/>
      <c r="E5" s="254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8"/>
    </row>
    <row r="6" spans="1:25" s="6" customFormat="1" ht="12.75">
      <c r="A6" s="58">
        <v>1</v>
      </c>
      <c r="B6" s="252" t="s">
        <v>1296</v>
      </c>
      <c r="C6" s="255" t="s">
        <v>442</v>
      </c>
      <c r="D6" s="256" t="s">
        <v>447</v>
      </c>
      <c r="E6" s="255" t="s">
        <v>1317</v>
      </c>
      <c r="F6" s="253" t="s">
        <v>448</v>
      </c>
      <c r="G6" s="180">
        <v>2010</v>
      </c>
      <c r="H6" s="181" t="s">
        <v>186</v>
      </c>
      <c r="I6" s="181" t="s">
        <v>186</v>
      </c>
      <c r="J6" s="181">
        <v>600</v>
      </c>
      <c r="K6" s="181">
        <v>750</v>
      </c>
      <c r="L6" s="181" t="s">
        <v>186</v>
      </c>
      <c r="M6" s="183" t="s">
        <v>449</v>
      </c>
      <c r="N6" s="184"/>
      <c r="O6" s="182" t="s">
        <v>456</v>
      </c>
      <c r="P6" s="182" t="s">
        <v>463</v>
      </c>
      <c r="Q6" s="183" t="s">
        <v>186</v>
      </c>
      <c r="R6" s="183" t="s">
        <v>350</v>
      </c>
      <c r="S6" s="179" t="s">
        <v>1348</v>
      </c>
      <c r="T6" s="57" t="s">
        <v>241</v>
      </c>
      <c r="U6" s="57" t="s">
        <v>246</v>
      </c>
      <c r="V6" s="57" t="s">
        <v>246</v>
      </c>
      <c r="W6" s="57" t="s">
        <v>246</v>
      </c>
      <c r="X6" s="57" t="s">
        <v>246</v>
      </c>
      <c r="Y6" s="179"/>
    </row>
    <row r="7" spans="1:25" s="6" customFormat="1" ht="12.75">
      <c r="A7" s="58">
        <v>2</v>
      </c>
      <c r="B7" s="252" t="s">
        <v>1297</v>
      </c>
      <c r="C7" s="255" t="s">
        <v>1320</v>
      </c>
      <c r="D7" s="256" t="s">
        <v>444</v>
      </c>
      <c r="E7" s="255" t="s">
        <v>1318</v>
      </c>
      <c r="F7" s="253" t="s">
        <v>448</v>
      </c>
      <c r="G7" s="180">
        <v>1977</v>
      </c>
      <c r="H7" s="181">
        <v>3120</v>
      </c>
      <c r="I7" s="181">
        <v>3120</v>
      </c>
      <c r="J7" s="181">
        <v>10500</v>
      </c>
      <c r="K7" s="181">
        <v>2955</v>
      </c>
      <c r="L7" s="181">
        <v>1</v>
      </c>
      <c r="M7" s="183" t="s">
        <v>450</v>
      </c>
      <c r="N7" s="184"/>
      <c r="O7" s="182" t="s">
        <v>457</v>
      </c>
      <c r="P7" s="182" t="s">
        <v>464</v>
      </c>
      <c r="Q7" s="183">
        <v>2538</v>
      </c>
      <c r="R7" s="183" t="s">
        <v>350</v>
      </c>
      <c r="S7" s="179" t="s">
        <v>1348</v>
      </c>
      <c r="T7" s="57" t="s">
        <v>241</v>
      </c>
      <c r="U7" s="57" t="s">
        <v>246</v>
      </c>
      <c r="V7" s="57" t="s">
        <v>250</v>
      </c>
      <c r="W7" s="57" t="s">
        <v>246</v>
      </c>
      <c r="X7" s="57" t="s">
        <v>246</v>
      </c>
      <c r="Y7" s="179"/>
    </row>
    <row r="8" spans="1:25" s="5" customFormat="1" ht="12.75">
      <c r="A8" s="58">
        <v>3</v>
      </c>
      <c r="B8" s="252" t="s">
        <v>1298</v>
      </c>
      <c r="C8" s="255" t="s">
        <v>1321</v>
      </c>
      <c r="D8" s="257" t="s">
        <v>445</v>
      </c>
      <c r="E8" s="255" t="s">
        <v>1317</v>
      </c>
      <c r="F8" s="253" t="s">
        <v>448</v>
      </c>
      <c r="G8" s="180">
        <v>1995</v>
      </c>
      <c r="H8" s="181" t="s">
        <v>186</v>
      </c>
      <c r="I8" s="181" t="s">
        <v>186</v>
      </c>
      <c r="J8" s="181">
        <v>470</v>
      </c>
      <c r="K8" s="181">
        <v>750</v>
      </c>
      <c r="L8" s="181" t="s">
        <v>186</v>
      </c>
      <c r="M8" s="183" t="s">
        <v>451</v>
      </c>
      <c r="N8" s="184"/>
      <c r="O8" s="182" t="s">
        <v>458</v>
      </c>
      <c r="P8" s="182" t="s">
        <v>465</v>
      </c>
      <c r="Q8" s="183" t="s">
        <v>186</v>
      </c>
      <c r="R8" s="183" t="s">
        <v>350</v>
      </c>
      <c r="S8" s="179" t="s">
        <v>1348</v>
      </c>
      <c r="T8" s="57" t="s">
        <v>241</v>
      </c>
      <c r="U8" s="57" t="s">
        <v>246</v>
      </c>
      <c r="V8" s="57" t="s">
        <v>246</v>
      </c>
      <c r="W8" s="57" t="s">
        <v>246</v>
      </c>
      <c r="X8" s="57" t="s">
        <v>246</v>
      </c>
      <c r="Y8" s="183"/>
    </row>
    <row r="9" spans="1:25" s="80" customFormat="1" ht="12.75">
      <c r="A9" s="58">
        <v>4</v>
      </c>
      <c r="B9" s="252" t="s">
        <v>1299</v>
      </c>
      <c r="C9" s="255" t="s">
        <v>442</v>
      </c>
      <c r="D9" s="257" t="s">
        <v>447</v>
      </c>
      <c r="E9" s="255" t="s">
        <v>1317</v>
      </c>
      <c r="F9" s="253" t="s">
        <v>448</v>
      </c>
      <c r="G9" s="180">
        <v>2009</v>
      </c>
      <c r="H9" s="181" t="s">
        <v>186</v>
      </c>
      <c r="I9" s="181" t="s">
        <v>186</v>
      </c>
      <c r="J9" s="181">
        <v>570</v>
      </c>
      <c r="K9" s="181">
        <v>750</v>
      </c>
      <c r="L9" s="181" t="s">
        <v>186</v>
      </c>
      <c r="M9" s="183" t="s">
        <v>452</v>
      </c>
      <c r="N9" s="184"/>
      <c r="O9" s="182" t="s">
        <v>459</v>
      </c>
      <c r="P9" s="182" t="s">
        <v>465</v>
      </c>
      <c r="Q9" s="183" t="s">
        <v>186</v>
      </c>
      <c r="R9" s="183" t="s">
        <v>350</v>
      </c>
      <c r="S9" s="179" t="s">
        <v>1348</v>
      </c>
      <c r="T9" s="57" t="s">
        <v>241</v>
      </c>
      <c r="U9" s="57" t="s">
        <v>246</v>
      </c>
      <c r="V9" s="57" t="s">
        <v>246</v>
      </c>
      <c r="W9" s="57" t="s">
        <v>246</v>
      </c>
      <c r="X9" s="57" t="s">
        <v>246</v>
      </c>
      <c r="Y9" s="183"/>
    </row>
    <row r="10" spans="1:25" s="5" customFormat="1" ht="12.75">
      <c r="A10" s="58">
        <v>5</v>
      </c>
      <c r="B10" s="252" t="s">
        <v>1300</v>
      </c>
      <c r="C10" s="255" t="s">
        <v>1322</v>
      </c>
      <c r="D10" s="257" t="s">
        <v>446</v>
      </c>
      <c r="E10" s="255" t="s">
        <v>528</v>
      </c>
      <c r="F10" s="253" t="s">
        <v>448</v>
      </c>
      <c r="G10" s="180">
        <v>2004</v>
      </c>
      <c r="H10" s="181">
        <v>1896</v>
      </c>
      <c r="I10" s="181">
        <v>1896</v>
      </c>
      <c r="J10" s="181">
        <v>1160</v>
      </c>
      <c r="K10" s="181">
        <v>3000</v>
      </c>
      <c r="L10" s="181">
        <v>6</v>
      </c>
      <c r="M10" s="183" t="s">
        <v>453</v>
      </c>
      <c r="N10" s="184"/>
      <c r="O10" s="182" t="s">
        <v>460</v>
      </c>
      <c r="P10" s="182" t="s">
        <v>466</v>
      </c>
      <c r="Q10" s="183">
        <v>274754</v>
      </c>
      <c r="R10" s="183" t="s">
        <v>350</v>
      </c>
      <c r="S10" s="179" t="s">
        <v>1348</v>
      </c>
      <c r="T10" s="57" t="s">
        <v>241</v>
      </c>
      <c r="U10" s="57" t="s">
        <v>246</v>
      </c>
      <c r="V10" s="57" t="s">
        <v>250</v>
      </c>
      <c r="W10" s="57" t="s">
        <v>246</v>
      </c>
      <c r="X10" s="57" t="s">
        <v>246</v>
      </c>
      <c r="Y10" s="183"/>
    </row>
    <row r="11" spans="1:25" s="5" customFormat="1" ht="25.5">
      <c r="A11" s="58">
        <v>6</v>
      </c>
      <c r="B11" s="252" t="s">
        <v>1301</v>
      </c>
      <c r="C11" s="255" t="s">
        <v>1323</v>
      </c>
      <c r="D11" s="257" t="s">
        <v>443</v>
      </c>
      <c r="E11" s="255" t="s">
        <v>1319</v>
      </c>
      <c r="F11" s="253" t="s">
        <v>470</v>
      </c>
      <c r="G11" s="180">
        <v>2008</v>
      </c>
      <c r="H11" s="181" t="s">
        <v>186</v>
      </c>
      <c r="I11" s="181" t="s">
        <v>186</v>
      </c>
      <c r="J11" s="181">
        <v>2540</v>
      </c>
      <c r="K11" s="181">
        <v>3500</v>
      </c>
      <c r="L11" s="181" t="s">
        <v>186</v>
      </c>
      <c r="M11" s="183" t="s">
        <v>454</v>
      </c>
      <c r="N11" s="184"/>
      <c r="O11" s="182" t="s">
        <v>461</v>
      </c>
      <c r="P11" s="182" t="s">
        <v>467</v>
      </c>
      <c r="Q11" s="183" t="s">
        <v>186</v>
      </c>
      <c r="R11" s="183" t="s">
        <v>350</v>
      </c>
      <c r="S11" s="179" t="s">
        <v>1348</v>
      </c>
      <c r="T11" s="57" t="s">
        <v>241</v>
      </c>
      <c r="U11" s="57" t="s">
        <v>246</v>
      </c>
      <c r="V11" s="57" t="s">
        <v>246</v>
      </c>
      <c r="W11" s="57" t="s">
        <v>246</v>
      </c>
      <c r="X11" s="57" t="s">
        <v>246</v>
      </c>
      <c r="Y11" s="183"/>
    </row>
    <row r="12" spans="1:25" s="5" customFormat="1" ht="12.75">
      <c r="A12" s="58">
        <v>7</v>
      </c>
      <c r="B12" s="252" t="s">
        <v>1302</v>
      </c>
      <c r="C12" s="255" t="s">
        <v>442</v>
      </c>
      <c r="D12" s="257" t="s">
        <v>447</v>
      </c>
      <c r="E12" s="255" t="s">
        <v>1319</v>
      </c>
      <c r="F12" s="253" t="s">
        <v>448</v>
      </c>
      <c r="G12" s="180">
        <v>1994</v>
      </c>
      <c r="H12" s="181" t="s">
        <v>186</v>
      </c>
      <c r="I12" s="181" t="s">
        <v>186</v>
      </c>
      <c r="J12" s="181">
        <v>1450</v>
      </c>
      <c r="K12" s="181">
        <v>2250</v>
      </c>
      <c r="L12" s="181" t="s">
        <v>186</v>
      </c>
      <c r="M12" s="183" t="s">
        <v>455</v>
      </c>
      <c r="N12" s="184"/>
      <c r="O12" s="182" t="s">
        <v>462</v>
      </c>
      <c r="P12" s="182" t="s">
        <v>468</v>
      </c>
      <c r="Q12" s="183" t="s">
        <v>186</v>
      </c>
      <c r="R12" s="183" t="s">
        <v>350</v>
      </c>
      <c r="S12" s="179" t="s">
        <v>1348</v>
      </c>
      <c r="T12" s="57" t="s">
        <v>241</v>
      </c>
      <c r="U12" s="57" t="s">
        <v>246</v>
      </c>
      <c r="V12" s="57" t="s">
        <v>246</v>
      </c>
      <c r="W12" s="57" t="s">
        <v>246</v>
      </c>
      <c r="X12" s="57" t="s">
        <v>246</v>
      </c>
      <c r="Y12" s="183"/>
    </row>
    <row r="13" spans="1:25" s="171" customFormat="1" ht="14.25" customHeight="1">
      <c r="A13" s="165">
        <v>4</v>
      </c>
      <c r="B13" s="167" t="s">
        <v>174</v>
      </c>
      <c r="C13" s="258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8"/>
    </row>
    <row r="14" spans="1:25" s="6" customFormat="1" ht="12.75">
      <c r="A14" s="58">
        <v>1</v>
      </c>
      <c r="B14" s="252" t="s">
        <v>527</v>
      </c>
      <c r="C14" s="255" t="s">
        <v>1324</v>
      </c>
      <c r="D14" s="253" t="s">
        <v>530</v>
      </c>
      <c r="E14" s="179" t="s">
        <v>528</v>
      </c>
      <c r="F14" s="179" t="s">
        <v>529</v>
      </c>
      <c r="G14" s="180">
        <v>2001</v>
      </c>
      <c r="H14" s="181">
        <v>2463</v>
      </c>
      <c r="I14" s="181">
        <v>84</v>
      </c>
      <c r="J14" s="181">
        <v>1604</v>
      </c>
      <c r="K14" s="181">
        <v>3500</v>
      </c>
      <c r="L14" s="181">
        <v>3</v>
      </c>
      <c r="M14" s="183" t="s">
        <v>532</v>
      </c>
      <c r="N14" s="184"/>
      <c r="O14" s="182" t="s">
        <v>531</v>
      </c>
      <c r="P14" s="182" t="s">
        <v>533</v>
      </c>
      <c r="Q14" s="183">
        <v>210798</v>
      </c>
      <c r="R14" s="183"/>
      <c r="S14" s="179" t="s">
        <v>534</v>
      </c>
      <c r="T14" s="57" t="s">
        <v>250</v>
      </c>
      <c r="U14" s="57" t="s">
        <v>246</v>
      </c>
      <c r="V14" s="57" t="s">
        <v>241</v>
      </c>
      <c r="W14" s="57" t="s">
        <v>246</v>
      </c>
      <c r="X14" s="57" t="s">
        <v>246</v>
      </c>
      <c r="Y14" s="179"/>
    </row>
    <row r="15" spans="1:25" s="22" customFormat="1" ht="15">
      <c r="E15"/>
      <c r="F15"/>
      <c r="G15"/>
      <c r="H15"/>
      <c r="I15"/>
      <c r="J15"/>
      <c r="K15"/>
      <c r="L15"/>
      <c r="O15"/>
    </row>
    <row r="16" spans="1:25" s="10" customFormat="1" ht="16.5" customHeight="1">
      <c r="A16" s="104"/>
      <c r="B16" s="105" t="s">
        <v>7</v>
      </c>
      <c r="C16" s="106"/>
      <c r="D16" s="107"/>
      <c r="T16" s="362" t="s">
        <v>1353</v>
      </c>
      <c r="U16" s="362"/>
      <c r="V16" s="362"/>
      <c r="W16" s="362"/>
      <c r="X16" s="362"/>
    </row>
    <row r="17" spans="1:25" s="14" customFormat="1" ht="39" thickBot="1">
      <c r="A17" s="40" t="s">
        <v>0</v>
      </c>
      <c r="B17" s="40" t="s">
        <v>6</v>
      </c>
      <c r="C17" s="40" t="s">
        <v>3</v>
      </c>
      <c r="D17" s="40" t="s">
        <v>9</v>
      </c>
      <c r="E17" s="40" t="s">
        <v>5</v>
      </c>
      <c r="F17" s="40" t="s">
        <v>121</v>
      </c>
      <c r="G17" s="40" t="s">
        <v>126</v>
      </c>
      <c r="H17" s="40" t="s">
        <v>10</v>
      </c>
      <c r="I17" s="108"/>
      <c r="J17" s="108"/>
      <c r="K17" s="108"/>
      <c r="L17" s="40" t="s">
        <v>2</v>
      </c>
      <c r="M17" s="40" t="s">
        <v>127</v>
      </c>
      <c r="N17" s="40" t="s">
        <v>103</v>
      </c>
      <c r="O17" s="108"/>
      <c r="P17" s="108"/>
      <c r="Q17" s="108"/>
      <c r="R17" s="108"/>
      <c r="S17" s="40" t="s">
        <v>132</v>
      </c>
      <c r="T17" s="196" t="s">
        <v>769</v>
      </c>
      <c r="U17" s="196" t="s">
        <v>1350</v>
      </c>
      <c r="V17" s="196" t="s">
        <v>164</v>
      </c>
      <c r="W17" s="196" t="s">
        <v>1351</v>
      </c>
      <c r="X17" s="196" t="s">
        <v>1352</v>
      </c>
      <c r="Y17" s="196" t="s">
        <v>125</v>
      </c>
    </row>
    <row r="18" spans="1:25" s="80" customFormat="1" ht="14.25" customHeight="1" thickTop="1">
      <c r="A18" s="164">
        <v>3</v>
      </c>
      <c r="B18" s="90" t="s">
        <v>175</v>
      </c>
      <c r="C18" s="54"/>
      <c r="D18" s="54"/>
      <c r="E18" s="259"/>
      <c r="F18" s="259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9"/>
      <c r="T18" s="54"/>
      <c r="U18" s="54"/>
      <c r="V18" s="54"/>
      <c r="W18" s="54"/>
      <c r="X18" s="54"/>
      <c r="Y18" s="55"/>
    </row>
    <row r="19" spans="1:25" s="81" customFormat="1" ht="25.5">
      <c r="A19" s="12">
        <v>1</v>
      </c>
      <c r="B19" s="190" t="s">
        <v>128</v>
      </c>
      <c r="C19" s="190" t="s">
        <v>324</v>
      </c>
      <c r="D19" s="251" t="s">
        <v>325</v>
      </c>
      <c r="E19" s="255" t="s">
        <v>1325</v>
      </c>
      <c r="F19" s="255" t="s">
        <v>1330</v>
      </c>
      <c r="G19" s="260" t="s">
        <v>331</v>
      </c>
      <c r="H19" s="191"/>
      <c r="I19" s="195"/>
      <c r="J19" s="195"/>
      <c r="K19" s="195"/>
      <c r="L19" s="191">
        <v>1</v>
      </c>
      <c r="M19" s="193" t="s">
        <v>338</v>
      </c>
      <c r="N19" s="194">
        <v>28660</v>
      </c>
      <c r="O19" s="195"/>
      <c r="P19" s="195"/>
      <c r="Q19" s="195"/>
      <c r="R19" s="195"/>
      <c r="S19" s="190" t="s">
        <v>1348</v>
      </c>
      <c r="T19" s="15" t="s">
        <v>241</v>
      </c>
      <c r="U19" s="57" t="s">
        <v>246</v>
      </c>
      <c r="V19" s="15" t="s">
        <v>250</v>
      </c>
      <c r="W19" s="57" t="s">
        <v>246</v>
      </c>
      <c r="X19" s="57" t="s">
        <v>246</v>
      </c>
      <c r="Y19" s="193"/>
    </row>
    <row r="20" spans="1:25" s="81" customFormat="1" ht="38.25">
      <c r="A20" s="12">
        <v>2</v>
      </c>
      <c r="B20" s="190" t="s">
        <v>128</v>
      </c>
      <c r="C20" s="190" t="s">
        <v>351</v>
      </c>
      <c r="D20" s="251" t="s">
        <v>326</v>
      </c>
      <c r="E20" s="255" t="s">
        <v>1325</v>
      </c>
      <c r="F20" s="255" t="s">
        <v>1329</v>
      </c>
      <c r="G20" s="260" t="s">
        <v>332</v>
      </c>
      <c r="H20" s="191"/>
      <c r="I20" s="195"/>
      <c r="J20" s="195"/>
      <c r="K20" s="195"/>
      <c r="L20" s="191">
        <v>1</v>
      </c>
      <c r="M20" s="193" t="s">
        <v>339</v>
      </c>
      <c r="N20" s="194">
        <v>41550</v>
      </c>
      <c r="O20" s="195"/>
      <c r="P20" s="195"/>
      <c r="Q20" s="195"/>
      <c r="R20" s="195"/>
      <c r="S20" s="190" t="s">
        <v>1348</v>
      </c>
      <c r="T20" s="15" t="s">
        <v>241</v>
      </c>
      <c r="U20" s="57" t="s">
        <v>246</v>
      </c>
      <c r="V20" s="15" t="s">
        <v>250</v>
      </c>
      <c r="W20" s="57" t="s">
        <v>246</v>
      </c>
      <c r="X20" s="57" t="s">
        <v>246</v>
      </c>
      <c r="Y20" s="193"/>
    </row>
    <row r="21" spans="1:25" s="81" customFormat="1" ht="12.75">
      <c r="A21" s="12">
        <v>3</v>
      </c>
      <c r="B21" s="190" t="s">
        <v>128</v>
      </c>
      <c r="C21" s="190" t="s">
        <v>352</v>
      </c>
      <c r="D21" s="251" t="s">
        <v>327</v>
      </c>
      <c r="E21" s="255" t="s">
        <v>1326</v>
      </c>
      <c r="F21" s="255" t="s">
        <v>355</v>
      </c>
      <c r="G21" s="260" t="s">
        <v>333</v>
      </c>
      <c r="H21" s="191"/>
      <c r="I21" s="195"/>
      <c r="J21" s="195"/>
      <c r="K21" s="195"/>
      <c r="L21" s="191">
        <v>2</v>
      </c>
      <c r="M21" s="193" t="s">
        <v>340</v>
      </c>
      <c r="N21" s="194">
        <v>4500</v>
      </c>
      <c r="O21" s="195"/>
      <c r="P21" s="195"/>
      <c r="Q21" s="195"/>
      <c r="R21" s="195"/>
      <c r="S21" s="190"/>
      <c r="T21" s="15" t="s">
        <v>241</v>
      </c>
      <c r="U21" s="57" t="s">
        <v>246</v>
      </c>
      <c r="V21" s="15" t="s">
        <v>250</v>
      </c>
      <c r="W21" s="57" t="s">
        <v>246</v>
      </c>
      <c r="X21" s="57" t="s">
        <v>246</v>
      </c>
      <c r="Y21" s="193"/>
    </row>
    <row r="22" spans="1:25" s="81" customFormat="1" ht="25.5">
      <c r="A22" s="12">
        <v>4</v>
      </c>
      <c r="B22" s="190" t="s">
        <v>128</v>
      </c>
      <c r="C22" s="190" t="s">
        <v>328</v>
      </c>
      <c r="D22" s="251" t="s">
        <v>354</v>
      </c>
      <c r="E22" s="255" t="s">
        <v>1327</v>
      </c>
      <c r="F22" s="255" t="s">
        <v>345</v>
      </c>
      <c r="G22" s="260" t="s">
        <v>334</v>
      </c>
      <c r="H22" s="191"/>
      <c r="I22" s="195"/>
      <c r="J22" s="195"/>
      <c r="K22" s="195"/>
      <c r="L22" s="191">
        <v>1</v>
      </c>
      <c r="M22" s="193" t="s">
        <v>341</v>
      </c>
      <c r="N22" s="194">
        <v>8000</v>
      </c>
      <c r="O22" s="195"/>
      <c r="P22" s="195"/>
      <c r="Q22" s="195"/>
      <c r="R22" s="195"/>
      <c r="S22" s="190"/>
      <c r="T22" s="15" t="s">
        <v>241</v>
      </c>
      <c r="U22" s="57" t="s">
        <v>246</v>
      </c>
      <c r="V22" s="15" t="s">
        <v>250</v>
      </c>
      <c r="W22" s="57" t="s">
        <v>246</v>
      </c>
      <c r="X22" s="57" t="s">
        <v>246</v>
      </c>
      <c r="Y22" s="193"/>
    </row>
    <row r="23" spans="1:25" s="81" customFormat="1" ht="25.5">
      <c r="A23" s="12">
        <v>5</v>
      </c>
      <c r="B23" s="190" t="s">
        <v>128</v>
      </c>
      <c r="C23" s="190" t="s">
        <v>351</v>
      </c>
      <c r="D23" s="251" t="s">
        <v>353</v>
      </c>
      <c r="E23" s="255" t="s">
        <v>1328</v>
      </c>
      <c r="F23" s="255" t="s">
        <v>346</v>
      </c>
      <c r="G23" s="260" t="s">
        <v>335</v>
      </c>
      <c r="H23" s="191"/>
      <c r="I23" s="195"/>
      <c r="J23" s="195"/>
      <c r="K23" s="195"/>
      <c r="L23" s="191">
        <v>1</v>
      </c>
      <c r="M23" s="193" t="s">
        <v>342</v>
      </c>
      <c r="N23" s="194">
        <v>17000</v>
      </c>
      <c r="O23" s="195"/>
      <c r="P23" s="195"/>
      <c r="Q23" s="195"/>
      <c r="R23" s="195"/>
      <c r="S23" s="190"/>
      <c r="T23" s="15" t="s">
        <v>241</v>
      </c>
      <c r="U23" s="57" t="s">
        <v>246</v>
      </c>
      <c r="V23" s="15" t="s">
        <v>250</v>
      </c>
      <c r="W23" s="57" t="s">
        <v>246</v>
      </c>
      <c r="X23" s="57" t="s">
        <v>246</v>
      </c>
      <c r="Y23" s="193"/>
    </row>
    <row r="24" spans="1:25" s="81" customFormat="1" ht="12.75">
      <c r="A24" s="12">
        <v>6</v>
      </c>
      <c r="B24" s="190" t="s">
        <v>128</v>
      </c>
      <c r="C24" s="190" t="s">
        <v>329</v>
      </c>
      <c r="D24" s="251">
        <v>151</v>
      </c>
      <c r="E24" s="255" t="s">
        <v>1327</v>
      </c>
      <c r="F24" s="255" t="s">
        <v>347</v>
      </c>
      <c r="G24" s="260" t="s">
        <v>336</v>
      </c>
      <c r="H24" s="191"/>
      <c r="I24" s="195"/>
      <c r="J24" s="195"/>
      <c r="K24" s="195"/>
      <c r="L24" s="191">
        <v>1</v>
      </c>
      <c r="M24" s="193" t="s">
        <v>343</v>
      </c>
      <c r="N24" s="194">
        <v>1500</v>
      </c>
      <c r="O24" s="195"/>
      <c r="P24" s="195"/>
      <c r="Q24" s="195"/>
      <c r="R24" s="195"/>
      <c r="S24" s="190"/>
      <c r="T24" s="15" t="s">
        <v>241</v>
      </c>
      <c r="U24" s="57" t="s">
        <v>246</v>
      </c>
      <c r="V24" s="15" t="s">
        <v>250</v>
      </c>
      <c r="W24" s="57" t="s">
        <v>246</v>
      </c>
      <c r="X24" s="57" t="s">
        <v>246</v>
      </c>
      <c r="Y24" s="193"/>
    </row>
    <row r="25" spans="1:25" s="81" customFormat="1" ht="25.5">
      <c r="A25" s="12">
        <v>7</v>
      </c>
      <c r="B25" s="190" t="s">
        <v>128</v>
      </c>
      <c r="C25" s="190" t="s">
        <v>329</v>
      </c>
      <c r="D25" s="251" t="s">
        <v>330</v>
      </c>
      <c r="E25" s="255" t="s">
        <v>1327</v>
      </c>
      <c r="F25" s="255" t="s">
        <v>348</v>
      </c>
      <c r="G25" s="260" t="s">
        <v>337</v>
      </c>
      <c r="H25" s="191"/>
      <c r="I25" s="195"/>
      <c r="J25" s="195"/>
      <c r="K25" s="195"/>
      <c r="L25" s="191">
        <v>1</v>
      </c>
      <c r="M25" s="193" t="s">
        <v>344</v>
      </c>
      <c r="N25" s="194">
        <v>5390</v>
      </c>
      <c r="O25" s="195"/>
      <c r="P25" s="195"/>
      <c r="Q25" s="195"/>
      <c r="R25" s="195"/>
      <c r="S25" s="190"/>
      <c r="T25" s="15" t="s">
        <v>241</v>
      </c>
      <c r="U25" s="57" t="s">
        <v>246</v>
      </c>
      <c r="V25" s="15" t="s">
        <v>250</v>
      </c>
      <c r="W25" s="57" t="s">
        <v>246</v>
      </c>
      <c r="X25" s="57" t="s">
        <v>246</v>
      </c>
      <c r="Y25" s="193"/>
    </row>
    <row r="29" spans="1:25" s="173" customFormat="1"/>
  </sheetData>
  <mergeCells count="2">
    <mergeCell ref="T1:X1"/>
    <mergeCell ref="T16:X16"/>
  </mergeCells>
  <pageMargins left="0.70866141732283472" right="0.70866141732283472" top="0.74803149606299213" bottom="0.74803149606299213" header="0.31496062992125984" footer="0.31496062992125984"/>
  <pageSetup paperSize="9" scale="74" pageOrder="overThenDown" orientation="landscape" r:id="rId1"/>
  <headerFooter>
    <oddHeader>&amp;LUbezpieczenie majątku i odpowiedzialności cywilnej Gminy Miejskiej Kamienna Góra.&amp;RZałącznik nr 1e do SIWZ
Zakładka nr 4 - wykaz pojazdów</oddHeader>
    <oddFooter>&amp;RStrona &amp;P z &amp;N</oddFooter>
  </headerFooter>
  <colBreaks count="1" manualBreakCount="1">
    <brk id="9" max="1048575" man="1"/>
  </colBreaks>
  <ignoredErrors>
    <ignoredError sqref="A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927A0-CA45-45BC-9669-C7CF7CC6959D}">
  <dimension ref="A1:S300"/>
  <sheetViews>
    <sheetView zoomScaleNormal="100" workbookViewId="0">
      <pane ySplit="1" topLeftCell="A50" activePane="bottomLeft" state="frozen"/>
      <selection pane="bottomLeft" activeCell="D60" sqref="D60"/>
    </sheetView>
  </sheetViews>
  <sheetFormatPr defaultColWidth="9.140625" defaultRowHeight="12.75"/>
  <cols>
    <col min="1" max="1" width="6.140625" style="109" customWidth="1"/>
    <col min="2" max="2" width="10.5703125" style="109" customWidth="1"/>
    <col min="3" max="3" width="21.140625" style="109" customWidth="1"/>
    <col min="4" max="5" width="19.85546875" style="109" customWidth="1"/>
    <col min="6" max="6" width="29.7109375" style="110" customWidth="1"/>
    <col min="7" max="7" width="18" style="111" customWidth="1"/>
    <col min="8" max="9" width="20" style="109" customWidth="1"/>
    <col min="10" max="10" width="18.28515625" style="109" customWidth="1"/>
    <col min="11" max="11" width="15.5703125" style="109" customWidth="1"/>
    <col min="12" max="12" width="18.42578125" style="109" customWidth="1"/>
    <col min="13" max="13" width="34.42578125" style="109" customWidth="1"/>
    <col min="14" max="14" width="17.28515625" style="119" customWidth="1"/>
    <col min="15" max="15" width="14.140625" style="119" customWidth="1"/>
    <col min="16" max="16" width="11.140625" style="119" bestFit="1" customWidth="1"/>
    <col min="17" max="16384" width="9.140625" style="119"/>
  </cols>
  <sheetData>
    <row r="1" spans="1:19" ht="26.25" thickBot="1">
      <c r="A1" s="205" t="s">
        <v>0</v>
      </c>
      <c r="B1" s="205" t="s">
        <v>1119</v>
      </c>
      <c r="C1" s="205" t="s">
        <v>148</v>
      </c>
      <c r="D1" s="205" t="s">
        <v>149</v>
      </c>
      <c r="E1" s="206" t="s">
        <v>150</v>
      </c>
      <c r="F1" s="207" t="s">
        <v>166</v>
      </c>
      <c r="G1" s="207" t="s">
        <v>151</v>
      </c>
      <c r="H1" s="205" t="s">
        <v>152</v>
      </c>
      <c r="I1" s="205" t="s">
        <v>168</v>
      </c>
      <c r="J1" s="205" t="s">
        <v>167</v>
      </c>
      <c r="K1" s="205" t="s">
        <v>153</v>
      </c>
      <c r="L1" s="205" t="s">
        <v>169</v>
      </c>
      <c r="M1" s="205" t="s">
        <v>162</v>
      </c>
    </row>
    <row r="2" spans="1:19" ht="13.5" thickTop="1">
      <c r="A2" s="139">
        <v>1</v>
      </c>
      <c r="B2" s="139" t="s">
        <v>1147</v>
      </c>
      <c r="C2" s="148" t="s">
        <v>1142</v>
      </c>
      <c r="D2" s="149"/>
      <c r="E2" s="149"/>
      <c r="F2" s="143" t="s">
        <v>1145</v>
      </c>
      <c r="G2" s="142"/>
      <c r="H2" s="144">
        <v>42769</v>
      </c>
      <c r="I2" s="144"/>
      <c r="J2" s="147">
        <v>1582.75</v>
      </c>
      <c r="K2" s="145">
        <v>0</v>
      </c>
      <c r="L2" s="140"/>
      <c r="M2" s="146"/>
      <c r="O2" s="203"/>
      <c r="P2" s="203"/>
      <c r="Q2" s="203"/>
      <c r="R2" s="203"/>
      <c r="S2" s="203"/>
    </row>
    <row r="3" spans="1:19">
      <c r="A3" s="139">
        <v>2</v>
      </c>
      <c r="B3" s="139" t="s">
        <v>1147</v>
      </c>
      <c r="C3" s="148" t="s">
        <v>1141</v>
      </c>
      <c r="D3" s="149"/>
      <c r="E3" s="149"/>
      <c r="F3" s="143" t="s">
        <v>1144</v>
      </c>
      <c r="G3" s="142"/>
      <c r="H3" s="144">
        <v>42785</v>
      </c>
      <c r="I3" s="144"/>
      <c r="J3" s="147">
        <v>10500</v>
      </c>
      <c r="K3" s="145">
        <v>0</v>
      </c>
      <c r="L3" s="140"/>
      <c r="M3" s="146"/>
      <c r="O3" s="203"/>
      <c r="P3" s="203"/>
      <c r="Q3" s="203"/>
      <c r="R3" s="203"/>
      <c r="S3" s="203"/>
    </row>
    <row r="4" spans="1:19">
      <c r="A4" s="139">
        <v>3</v>
      </c>
      <c r="B4" s="139" t="s">
        <v>1147</v>
      </c>
      <c r="C4" s="148" t="s">
        <v>1143</v>
      </c>
      <c r="D4" s="149"/>
      <c r="E4" s="149"/>
      <c r="F4" s="143" t="s">
        <v>1146</v>
      </c>
      <c r="G4" s="142"/>
      <c r="H4" s="144">
        <v>42788</v>
      </c>
      <c r="I4" s="144"/>
      <c r="J4" s="147">
        <v>1121.76</v>
      </c>
      <c r="K4" s="145">
        <v>0</v>
      </c>
      <c r="L4" s="140"/>
      <c r="M4" s="146"/>
      <c r="O4" s="203"/>
      <c r="P4" s="203"/>
      <c r="Q4" s="203"/>
      <c r="R4" s="203"/>
      <c r="S4" s="203"/>
    </row>
    <row r="5" spans="1:19">
      <c r="A5" s="139">
        <v>4</v>
      </c>
      <c r="B5" s="139" t="s">
        <v>1147</v>
      </c>
      <c r="C5" s="148" t="s">
        <v>1141</v>
      </c>
      <c r="D5" s="149"/>
      <c r="E5" s="149"/>
      <c r="F5" s="143" t="s">
        <v>1144</v>
      </c>
      <c r="G5" s="142"/>
      <c r="H5" s="144">
        <v>42796</v>
      </c>
      <c r="I5" s="144"/>
      <c r="J5" s="147">
        <v>1000</v>
      </c>
      <c r="K5" s="145">
        <v>0</v>
      </c>
      <c r="L5" s="140"/>
      <c r="M5" s="146"/>
      <c r="O5" s="203"/>
      <c r="P5" s="203"/>
      <c r="Q5" s="203"/>
      <c r="R5" s="203"/>
      <c r="S5" s="203"/>
    </row>
    <row r="6" spans="1:19">
      <c r="A6" s="139">
        <v>5</v>
      </c>
      <c r="B6" s="139" t="s">
        <v>1147</v>
      </c>
      <c r="C6" s="148" t="s">
        <v>1142</v>
      </c>
      <c r="D6" s="149"/>
      <c r="E6" s="149"/>
      <c r="F6" s="143" t="s">
        <v>1145</v>
      </c>
      <c r="G6" s="142"/>
      <c r="H6" s="144">
        <v>42814</v>
      </c>
      <c r="I6" s="144"/>
      <c r="J6" s="147">
        <v>708.12</v>
      </c>
      <c r="K6" s="145">
        <v>0</v>
      </c>
      <c r="L6" s="140"/>
      <c r="M6" s="146"/>
      <c r="O6" s="203"/>
      <c r="P6" s="203"/>
      <c r="Q6" s="203"/>
      <c r="R6" s="203"/>
      <c r="S6" s="203"/>
    </row>
    <row r="7" spans="1:19">
      <c r="A7" s="139">
        <v>6</v>
      </c>
      <c r="B7" s="139" t="s">
        <v>1147</v>
      </c>
      <c r="C7" s="148" t="s">
        <v>1142</v>
      </c>
      <c r="D7" s="149"/>
      <c r="E7" s="149"/>
      <c r="F7" s="143" t="s">
        <v>1145</v>
      </c>
      <c r="G7" s="142"/>
      <c r="H7" s="144">
        <v>42888</v>
      </c>
      <c r="I7" s="144"/>
      <c r="J7" s="147">
        <v>497.4</v>
      </c>
      <c r="K7" s="145">
        <v>0</v>
      </c>
      <c r="L7" s="140"/>
      <c r="M7" s="146"/>
    </row>
    <row r="8" spans="1:19">
      <c r="A8" s="139">
        <v>7</v>
      </c>
      <c r="B8" s="139" t="s">
        <v>1147</v>
      </c>
      <c r="C8" s="148" t="s">
        <v>1142</v>
      </c>
      <c r="D8" s="149"/>
      <c r="E8" s="149"/>
      <c r="F8" s="143" t="s">
        <v>1145</v>
      </c>
      <c r="G8" s="142"/>
      <c r="H8" s="144">
        <v>42898</v>
      </c>
      <c r="I8" s="144"/>
      <c r="J8" s="147">
        <v>4305</v>
      </c>
      <c r="K8" s="145">
        <v>0</v>
      </c>
      <c r="L8" s="140"/>
      <c r="M8" s="146"/>
    </row>
    <row r="9" spans="1:19">
      <c r="A9" s="139">
        <v>8</v>
      </c>
      <c r="B9" s="139" t="s">
        <v>1147</v>
      </c>
      <c r="C9" s="148" t="s">
        <v>1142</v>
      </c>
      <c r="D9" s="149"/>
      <c r="E9" s="149"/>
      <c r="F9" s="143" t="s">
        <v>1145</v>
      </c>
      <c r="G9" s="142"/>
      <c r="H9" s="144">
        <v>42924</v>
      </c>
      <c r="I9" s="144"/>
      <c r="J9" s="147">
        <v>2282.4899999999998</v>
      </c>
      <c r="K9" s="145">
        <v>0</v>
      </c>
      <c r="L9" s="140"/>
      <c r="M9" s="146"/>
    </row>
    <row r="10" spans="1:19">
      <c r="A10" s="139">
        <v>9</v>
      </c>
      <c r="B10" s="139" t="s">
        <v>1147</v>
      </c>
      <c r="C10" s="148" t="s">
        <v>1142</v>
      </c>
      <c r="D10" s="149"/>
      <c r="E10" s="149"/>
      <c r="F10" s="143" t="s">
        <v>1145</v>
      </c>
      <c r="G10" s="142"/>
      <c r="H10" s="144">
        <v>42929</v>
      </c>
      <c r="I10" s="144"/>
      <c r="J10" s="147">
        <v>612.75</v>
      </c>
      <c r="K10" s="145">
        <v>0</v>
      </c>
      <c r="L10" s="140"/>
      <c r="M10" s="146"/>
    </row>
    <row r="11" spans="1:19">
      <c r="A11" s="139">
        <v>10</v>
      </c>
      <c r="B11" s="139" t="s">
        <v>1147</v>
      </c>
      <c r="C11" s="148" t="s">
        <v>1142</v>
      </c>
      <c r="D11" s="149"/>
      <c r="E11" s="149"/>
      <c r="F11" s="143" t="s">
        <v>1145</v>
      </c>
      <c r="G11" s="142"/>
      <c r="H11" s="144">
        <v>42929</v>
      </c>
      <c r="I11" s="144"/>
      <c r="J11" s="147">
        <v>3287.18</v>
      </c>
      <c r="K11" s="145">
        <v>0</v>
      </c>
      <c r="L11" s="140"/>
      <c r="M11" s="146"/>
    </row>
    <row r="12" spans="1:19">
      <c r="A12" s="139">
        <v>11</v>
      </c>
      <c r="B12" s="139" t="s">
        <v>1147</v>
      </c>
      <c r="C12" s="148" t="s">
        <v>1142</v>
      </c>
      <c r="D12" s="149"/>
      <c r="E12" s="149"/>
      <c r="F12" s="143" t="s">
        <v>1145</v>
      </c>
      <c r="G12" s="142"/>
      <c r="H12" s="144">
        <v>42942</v>
      </c>
      <c r="I12" s="144"/>
      <c r="J12" s="147">
        <v>4055.73</v>
      </c>
      <c r="K12" s="145">
        <v>0</v>
      </c>
      <c r="L12" s="140"/>
      <c r="M12" s="146"/>
    </row>
    <row r="13" spans="1:19">
      <c r="A13" s="139">
        <v>12</v>
      </c>
      <c r="B13" s="139" t="s">
        <v>1147</v>
      </c>
      <c r="C13" s="148" t="s">
        <v>1142</v>
      </c>
      <c r="D13" s="149"/>
      <c r="E13" s="149"/>
      <c r="F13" s="143" t="s">
        <v>1145</v>
      </c>
      <c r="G13" s="142"/>
      <c r="H13" s="144">
        <v>42942</v>
      </c>
      <c r="I13" s="144"/>
      <c r="J13" s="147">
        <v>5224.7299999999996</v>
      </c>
      <c r="K13" s="145">
        <v>0</v>
      </c>
      <c r="L13" s="140"/>
      <c r="M13" s="146"/>
    </row>
    <row r="14" spans="1:19">
      <c r="A14" s="139">
        <v>13</v>
      </c>
      <c r="B14" s="139" t="s">
        <v>1147</v>
      </c>
      <c r="C14" s="148" t="s">
        <v>1142</v>
      </c>
      <c r="D14" s="149"/>
      <c r="E14" s="149"/>
      <c r="F14" s="143" t="s">
        <v>1145</v>
      </c>
      <c r="G14" s="142"/>
      <c r="H14" s="144">
        <v>42944</v>
      </c>
      <c r="I14" s="144"/>
      <c r="J14" s="147">
        <v>502.77</v>
      </c>
      <c r="K14" s="145">
        <v>0</v>
      </c>
      <c r="L14" s="140"/>
      <c r="M14" s="146"/>
    </row>
    <row r="15" spans="1:19">
      <c r="A15" s="139">
        <v>14</v>
      </c>
      <c r="B15" s="139" t="s">
        <v>1147</v>
      </c>
      <c r="C15" s="148" t="s">
        <v>1141</v>
      </c>
      <c r="D15" s="149"/>
      <c r="E15" s="149"/>
      <c r="F15" s="143" t="s">
        <v>1144</v>
      </c>
      <c r="G15" s="142"/>
      <c r="H15" s="144">
        <v>42947</v>
      </c>
      <c r="I15" s="144"/>
      <c r="J15" s="147">
        <v>259.47000000000003</v>
      </c>
      <c r="K15" s="145">
        <v>0</v>
      </c>
      <c r="L15" s="140"/>
      <c r="M15" s="146"/>
    </row>
    <row r="16" spans="1:19">
      <c r="A16" s="139">
        <v>15</v>
      </c>
      <c r="B16" s="139" t="s">
        <v>1147</v>
      </c>
      <c r="C16" s="148" t="s">
        <v>1141</v>
      </c>
      <c r="D16" s="149"/>
      <c r="E16" s="149"/>
      <c r="F16" s="143" t="s">
        <v>1144</v>
      </c>
      <c r="G16" s="142"/>
      <c r="H16" s="144">
        <v>42947</v>
      </c>
      <c r="I16" s="144"/>
      <c r="J16" s="147">
        <v>436.66</v>
      </c>
      <c r="K16" s="145">
        <v>0</v>
      </c>
      <c r="L16" s="140"/>
      <c r="M16" s="146"/>
    </row>
    <row r="17" spans="1:13">
      <c r="A17" s="139">
        <v>16</v>
      </c>
      <c r="B17" s="139" t="s">
        <v>1147</v>
      </c>
      <c r="C17" s="148" t="s">
        <v>1142</v>
      </c>
      <c r="D17" s="149"/>
      <c r="E17" s="149"/>
      <c r="F17" s="143" t="s">
        <v>1145</v>
      </c>
      <c r="G17" s="142"/>
      <c r="H17" s="144">
        <v>42963</v>
      </c>
      <c r="I17" s="144"/>
      <c r="J17" s="147">
        <v>3411.57</v>
      </c>
      <c r="K17" s="145">
        <v>0</v>
      </c>
      <c r="L17" s="140"/>
      <c r="M17" s="146"/>
    </row>
    <row r="18" spans="1:13">
      <c r="A18" s="139">
        <v>17</v>
      </c>
      <c r="B18" s="139" t="s">
        <v>1147</v>
      </c>
      <c r="C18" s="148" t="s">
        <v>1142</v>
      </c>
      <c r="D18" s="149"/>
      <c r="E18" s="149"/>
      <c r="F18" s="143" t="s">
        <v>1145</v>
      </c>
      <c r="G18" s="142"/>
      <c r="H18" s="144">
        <v>42982</v>
      </c>
      <c r="I18" s="144"/>
      <c r="J18" s="147">
        <v>1661.07</v>
      </c>
      <c r="K18" s="145">
        <v>0</v>
      </c>
      <c r="L18" s="140"/>
      <c r="M18" s="146"/>
    </row>
    <row r="19" spans="1:13">
      <c r="A19" s="139">
        <v>18</v>
      </c>
      <c r="B19" s="139" t="s">
        <v>1147</v>
      </c>
      <c r="C19" s="148" t="s">
        <v>1142</v>
      </c>
      <c r="D19" s="149"/>
      <c r="E19" s="149"/>
      <c r="F19" s="143" t="s">
        <v>1145</v>
      </c>
      <c r="G19" s="142"/>
      <c r="H19" s="144">
        <v>43010</v>
      </c>
      <c r="I19" s="144"/>
      <c r="J19" s="147">
        <v>350</v>
      </c>
      <c r="K19" s="145">
        <v>0</v>
      </c>
      <c r="L19" s="140"/>
      <c r="M19" s="146"/>
    </row>
    <row r="20" spans="1:13">
      <c r="A20" s="139">
        <v>19</v>
      </c>
      <c r="B20" s="139" t="s">
        <v>1147</v>
      </c>
      <c r="C20" s="148" t="s">
        <v>1141</v>
      </c>
      <c r="D20" s="149"/>
      <c r="E20" s="149"/>
      <c r="F20" s="143" t="s">
        <v>1144</v>
      </c>
      <c r="G20" s="142"/>
      <c r="H20" s="144">
        <v>43032</v>
      </c>
      <c r="I20" s="144"/>
      <c r="J20" s="147">
        <v>446.27</v>
      </c>
      <c r="K20" s="145">
        <v>0</v>
      </c>
      <c r="L20" s="140"/>
      <c r="M20" s="146"/>
    </row>
    <row r="21" spans="1:13">
      <c r="A21" s="139">
        <v>20</v>
      </c>
      <c r="B21" s="139" t="s">
        <v>1147</v>
      </c>
      <c r="C21" s="148" t="s">
        <v>1141</v>
      </c>
      <c r="D21" s="149"/>
      <c r="E21" s="149"/>
      <c r="F21" s="143" t="s">
        <v>1144</v>
      </c>
      <c r="G21" s="142"/>
      <c r="H21" s="144">
        <v>43052</v>
      </c>
      <c r="I21" s="144"/>
      <c r="J21" s="147">
        <v>1004.76</v>
      </c>
      <c r="K21" s="145">
        <v>0</v>
      </c>
      <c r="L21" s="140"/>
      <c r="M21" s="146"/>
    </row>
    <row r="22" spans="1:13">
      <c r="A22" s="139">
        <v>21</v>
      </c>
      <c r="B22" s="139" t="s">
        <v>1147</v>
      </c>
      <c r="C22" s="148" t="s">
        <v>1142</v>
      </c>
      <c r="D22" s="149"/>
      <c r="E22" s="149"/>
      <c r="F22" s="143" t="s">
        <v>1145</v>
      </c>
      <c r="G22" s="142"/>
      <c r="H22" s="144">
        <v>43053</v>
      </c>
      <c r="I22" s="144"/>
      <c r="J22" s="147">
        <v>547.15</v>
      </c>
      <c r="K22" s="145">
        <v>0</v>
      </c>
      <c r="L22" s="140"/>
      <c r="M22" s="146"/>
    </row>
    <row r="23" spans="1:13">
      <c r="A23" s="139">
        <v>22</v>
      </c>
      <c r="B23" s="139" t="s">
        <v>1147</v>
      </c>
      <c r="C23" s="148" t="s">
        <v>1142</v>
      </c>
      <c r="D23" s="149"/>
      <c r="E23" s="149"/>
      <c r="F23" s="143" t="s">
        <v>1145</v>
      </c>
      <c r="G23" s="142"/>
      <c r="H23" s="144">
        <v>43056</v>
      </c>
      <c r="I23" s="144"/>
      <c r="J23" s="147">
        <v>350</v>
      </c>
      <c r="K23" s="145">
        <v>0</v>
      </c>
      <c r="L23" s="140"/>
      <c r="M23" s="146"/>
    </row>
    <row r="24" spans="1:13" ht="25.5">
      <c r="A24" s="139">
        <v>23</v>
      </c>
      <c r="B24" s="139" t="s">
        <v>1147</v>
      </c>
      <c r="C24" s="148" t="s">
        <v>1142</v>
      </c>
      <c r="D24" s="149"/>
      <c r="E24" s="149"/>
      <c r="F24" s="143" t="s">
        <v>1145</v>
      </c>
      <c r="G24" s="142"/>
      <c r="H24" s="144">
        <v>43061</v>
      </c>
      <c r="I24" s="144"/>
      <c r="J24" s="147">
        <v>145000</v>
      </c>
      <c r="K24" s="145">
        <v>0</v>
      </c>
      <c r="L24" s="140"/>
      <c r="M24" s="146" t="s">
        <v>1150</v>
      </c>
    </row>
    <row r="25" spans="1:13">
      <c r="A25" s="139">
        <v>24</v>
      </c>
      <c r="B25" s="139" t="s">
        <v>1120</v>
      </c>
      <c r="C25" s="140" t="s">
        <v>763</v>
      </c>
      <c r="D25" s="141">
        <v>43101</v>
      </c>
      <c r="E25" s="141" t="s">
        <v>768</v>
      </c>
      <c r="F25" s="143" t="s">
        <v>769</v>
      </c>
      <c r="G25" s="142"/>
      <c r="H25" s="144">
        <v>43190</v>
      </c>
      <c r="I25" s="144"/>
      <c r="J25" s="145">
        <v>709.08</v>
      </c>
      <c r="K25" s="145"/>
      <c r="L25" s="140"/>
      <c r="M25" s="146"/>
    </row>
    <row r="26" spans="1:13">
      <c r="A26" s="139">
        <v>25</v>
      </c>
      <c r="B26" s="139" t="s">
        <v>1120</v>
      </c>
      <c r="C26" s="140" t="s">
        <v>761</v>
      </c>
      <c r="D26" s="141">
        <v>43101</v>
      </c>
      <c r="E26" s="141" t="s">
        <v>768</v>
      </c>
      <c r="F26" s="143" t="s">
        <v>1121</v>
      </c>
      <c r="G26" s="142"/>
      <c r="H26" s="144">
        <v>43203</v>
      </c>
      <c r="I26" s="144"/>
      <c r="J26" s="145">
        <v>13873.17</v>
      </c>
      <c r="K26" s="145"/>
      <c r="L26" s="140"/>
      <c r="M26" s="146"/>
    </row>
    <row r="27" spans="1:13">
      <c r="A27" s="139">
        <v>26</v>
      </c>
      <c r="B27" s="139" t="s">
        <v>1120</v>
      </c>
      <c r="C27" s="140" t="s">
        <v>763</v>
      </c>
      <c r="D27" s="141">
        <v>43101</v>
      </c>
      <c r="E27" s="141" t="s">
        <v>768</v>
      </c>
      <c r="F27" s="143" t="s">
        <v>769</v>
      </c>
      <c r="G27" s="142"/>
      <c r="H27" s="144">
        <v>43216</v>
      </c>
      <c r="I27" s="144"/>
      <c r="J27" s="145">
        <v>407.38</v>
      </c>
      <c r="K27" s="145"/>
      <c r="L27" s="140"/>
      <c r="M27" s="146"/>
    </row>
    <row r="28" spans="1:13">
      <c r="A28" s="139">
        <v>27</v>
      </c>
      <c r="B28" s="139" t="s">
        <v>1120</v>
      </c>
      <c r="C28" s="140" t="s">
        <v>763</v>
      </c>
      <c r="D28" s="141">
        <v>43101</v>
      </c>
      <c r="E28" s="141" t="s">
        <v>768</v>
      </c>
      <c r="F28" s="143" t="s">
        <v>769</v>
      </c>
      <c r="G28" s="142"/>
      <c r="H28" s="144">
        <v>43277</v>
      </c>
      <c r="I28" s="144"/>
      <c r="J28" s="145">
        <v>28879.46</v>
      </c>
      <c r="K28" s="145"/>
      <c r="L28" s="140"/>
      <c r="M28" s="146"/>
    </row>
    <row r="29" spans="1:13">
      <c r="A29" s="139">
        <v>28</v>
      </c>
      <c r="B29" s="139" t="s">
        <v>1120</v>
      </c>
      <c r="C29" s="140" t="s">
        <v>763</v>
      </c>
      <c r="D29" s="141">
        <v>43101</v>
      </c>
      <c r="E29" s="141" t="s">
        <v>768</v>
      </c>
      <c r="F29" s="143" t="s">
        <v>769</v>
      </c>
      <c r="G29" s="142"/>
      <c r="H29" s="144">
        <v>43345</v>
      </c>
      <c r="I29" s="144"/>
      <c r="J29" s="147">
        <v>12000</v>
      </c>
      <c r="K29" s="145"/>
      <c r="L29" s="140"/>
      <c r="M29" s="146"/>
    </row>
    <row r="30" spans="1:13">
      <c r="A30" s="139">
        <v>29</v>
      </c>
      <c r="B30" s="139" t="s">
        <v>1120</v>
      </c>
      <c r="C30" s="140" t="s">
        <v>761</v>
      </c>
      <c r="D30" s="141">
        <v>43101</v>
      </c>
      <c r="E30" s="141" t="s">
        <v>768</v>
      </c>
      <c r="F30" s="143" t="s">
        <v>1121</v>
      </c>
      <c r="G30" s="142"/>
      <c r="H30" s="144">
        <v>43385</v>
      </c>
      <c r="I30" s="144"/>
      <c r="J30" s="145">
        <v>360</v>
      </c>
      <c r="K30" s="145"/>
      <c r="L30" s="140"/>
      <c r="M30" s="146"/>
    </row>
    <row r="31" spans="1:13">
      <c r="A31" s="139">
        <v>30</v>
      </c>
      <c r="B31" s="139" t="s">
        <v>1120</v>
      </c>
      <c r="C31" s="140" t="s">
        <v>761</v>
      </c>
      <c r="D31" s="141">
        <v>43101</v>
      </c>
      <c r="E31" s="141" t="s">
        <v>768</v>
      </c>
      <c r="F31" s="143" t="s">
        <v>1122</v>
      </c>
      <c r="G31" s="142"/>
      <c r="H31" s="144">
        <v>43393</v>
      </c>
      <c r="I31" s="144"/>
      <c r="J31" s="145">
        <v>14711.26</v>
      </c>
      <c r="K31" s="145"/>
      <c r="L31" s="140"/>
      <c r="M31" s="146"/>
    </row>
    <row r="32" spans="1:13">
      <c r="A32" s="139">
        <v>31</v>
      </c>
      <c r="B32" s="139" t="s">
        <v>1120</v>
      </c>
      <c r="C32" s="140" t="s">
        <v>761</v>
      </c>
      <c r="D32" s="141">
        <v>43101</v>
      </c>
      <c r="E32" s="141" t="s">
        <v>768</v>
      </c>
      <c r="F32" s="143" t="s">
        <v>1121</v>
      </c>
      <c r="G32" s="142"/>
      <c r="H32" s="144">
        <v>43422</v>
      </c>
      <c r="I32" s="144"/>
      <c r="J32" s="145">
        <v>390</v>
      </c>
      <c r="K32" s="145"/>
      <c r="L32" s="140"/>
      <c r="M32" s="146"/>
    </row>
    <row r="33" spans="1:13" ht="76.5">
      <c r="A33" s="139">
        <v>32</v>
      </c>
      <c r="B33" s="139" t="s">
        <v>1120</v>
      </c>
      <c r="C33" s="140" t="s">
        <v>763</v>
      </c>
      <c r="D33" s="141">
        <v>43101</v>
      </c>
      <c r="E33" s="141" t="s">
        <v>768</v>
      </c>
      <c r="F33" s="143" t="s">
        <v>769</v>
      </c>
      <c r="G33" s="142"/>
      <c r="H33" s="144">
        <v>43451</v>
      </c>
      <c r="I33" s="144"/>
      <c r="J33" s="147"/>
      <c r="K33" s="145">
        <v>5500</v>
      </c>
      <c r="L33" s="140"/>
      <c r="M33" s="146" t="s">
        <v>1151</v>
      </c>
    </row>
    <row r="34" spans="1:13">
      <c r="A34" s="139">
        <v>33</v>
      </c>
      <c r="B34" s="139" t="s">
        <v>1120</v>
      </c>
      <c r="C34" s="140" t="s">
        <v>763</v>
      </c>
      <c r="D34" s="141">
        <v>43101</v>
      </c>
      <c r="E34" s="141" t="s">
        <v>768</v>
      </c>
      <c r="F34" s="143" t="s">
        <v>769</v>
      </c>
      <c r="G34" s="142"/>
      <c r="H34" s="144">
        <v>43454</v>
      </c>
      <c r="I34" s="144"/>
      <c r="J34" s="147">
        <v>18000</v>
      </c>
      <c r="K34" s="145"/>
      <c r="L34" s="140"/>
      <c r="M34" s="146"/>
    </row>
    <row r="35" spans="1:13">
      <c r="A35" s="139">
        <v>34</v>
      </c>
      <c r="B35" s="139" t="s">
        <v>1120</v>
      </c>
      <c r="C35" s="140" t="s">
        <v>763</v>
      </c>
      <c r="D35" s="141">
        <v>43101</v>
      </c>
      <c r="E35" s="141" t="s">
        <v>768</v>
      </c>
      <c r="F35" s="143" t="s">
        <v>769</v>
      </c>
      <c r="G35" s="142"/>
      <c r="H35" s="144">
        <v>43455</v>
      </c>
      <c r="I35" s="144"/>
      <c r="J35" s="147">
        <v>500</v>
      </c>
      <c r="K35" s="145"/>
      <c r="L35" s="140"/>
      <c r="M35" s="146"/>
    </row>
    <row r="36" spans="1:13">
      <c r="A36" s="139">
        <v>35</v>
      </c>
      <c r="B36" s="139" t="s">
        <v>1120</v>
      </c>
      <c r="C36" s="140" t="s">
        <v>762</v>
      </c>
      <c r="D36" s="141">
        <v>43101</v>
      </c>
      <c r="E36" s="141" t="s">
        <v>768</v>
      </c>
      <c r="F36" s="143" t="s">
        <v>1126</v>
      </c>
      <c r="G36" s="142"/>
      <c r="H36" s="144">
        <v>43461</v>
      </c>
      <c r="I36" s="144"/>
      <c r="J36" s="145">
        <v>19726.02</v>
      </c>
      <c r="K36" s="145"/>
      <c r="L36" s="140"/>
      <c r="M36" s="146"/>
    </row>
    <row r="37" spans="1:13">
      <c r="A37" s="139">
        <v>36</v>
      </c>
      <c r="B37" s="139" t="s">
        <v>1120</v>
      </c>
      <c r="C37" s="140" t="s">
        <v>761</v>
      </c>
      <c r="D37" s="141">
        <v>43101</v>
      </c>
      <c r="E37" s="141" t="s">
        <v>768</v>
      </c>
      <c r="F37" s="143" t="s">
        <v>1127</v>
      </c>
      <c r="G37" s="142"/>
      <c r="H37" s="144">
        <v>43463</v>
      </c>
      <c r="I37" s="144"/>
      <c r="J37" s="145">
        <v>1100</v>
      </c>
      <c r="K37" s="145"/>
      <c r="L37" s="140"/>
      <c r="M37" s="146"/>
    </row>
    <row r="38" spans="1:13">
      <c r="A38" s="139">
        <v>37</v>
      </c>
      <c r="B38" s="139" t="s">
        <v>1120</v>
      </c>
      <c r="C38" s="140" t="s">
        <v>764</v>
      </c>
      <c r="D38" s="141">
        <v>43466</v>
      </c>
      <c r="E38" s="141">
        <v>43830</v>
      </c>
      <c r="F38" s="143" t="s">
        <v>1128</v>
      </c>
      <c r="G38" s="142"/>
      <c r="H38" s="144">
        <v>43469</v>
      </c>
      <c r="I38" s="144"/>
      <c r="J38" s="145">
        <v>615</v>
      </c>
      <c r="K38" s="145"/>
      <c r="L38" s="140"/>
      <c r="M38" s="146"/>
    </row>
    <row r="39" spans="1:13">
      <c r="A39" s="139">
        <v>38</v>
      </c>
      <c r="B39" s="139" t="s">
        <v>1120</v>
      </c>
      <c r="C39" s="140" t="s">
        <v>764</v>
      </c>
      <c r="D39" s="141">
        <v>43466</v>
      </c>
      <c r="E39" s="141">
        <v>43830</v>
      </c>
      <c r="F39" s="143" t="s">
        <v>1128</v>
      </c>
      <c r="G39" s="142"/>
      <c r="H39" s="144">
        <v>43479</v>
      </c>
      <c r="I39" s="144"/>
      <c r="J39" s="147">
        <v>505</v>
      </c>
      <c r="K39" s="145"/>
      <c r="L39" s="140"/>
      <c r="M39" s="146"/>
    </row>
    <row r="40" spans="1:13">
      <c r="A40" s="139">
        <v>39</v>
      </c>
      <c r="B40" s="139" t="s">
        <v>1120</v>
      </c>
      <c r="C40" s="140" t="s">
        <v>765</v>
      </c>
      <c r="D40" s="141">
        <v>43466</v>
      </c>
      <c r="E40" s="141">
        <v>43830</v>
      </c>
      <c r="F40" s="143" t="s">
        <v>769</v>
      </c>
      <c r="G40" s="142"/>
      <c r="H40" s="144">
        <v>43493</v>
      </c>
      <c r="I40" s="144"/>
      <c r="J40" s="147">
        <v>1243.56</v>
      </c>
      <c r="K40" s="145"/>
      <c r="L40" s="140"/>
      <c r="M40" s="146"/>
    </row>
    <row r="41" spans="1:13">
      <c r="A41" s="139">
        <v>40</v>
      </c>
      <c r="B41" s="139" t="s">
        <v>1120</v>
      </c>
      <c r="C41" s="140" t="s">
        <v>764</v>
      </c>
      <c r="D41" s="141">
        <v>43466</v>
      </c>
      <c r="E41" s="141">
        <v>43830</v>
      </c>
      <c r="F41" s="143" t="s">
        <v>1128</v>
      </c>
      <c r="G41" s="142"/>
      <c r="H41" s="144">
        <v>43495</v>
      </c>
      <c r="I41" s="144"/>
      <c r="J41" s="147">
        <v>360</v>
      </c>
      <c r="K41" s="145"/>
      <c r="L41" s="140"/>
      <c r="M41" s="146"/>
    </row>
    <row r="42" spans="1:13">
      <c r="A42" s="139">
        <v>41</v>
      </c>
      <c r="B42" s="139" t="s">
        <v>1120</v>
      </c>
      <c r="C42" s="140" t="s">
        <v>764</v>
      </c>
      <c r="D42" s="141">
        <v>43466</v>
      </c>
      <c r="E42" s="141">
        <v>43830</v>
      </c>
      <c r="F42" s="143" t="s">
        <v>1123</v>
      </c>
      <c r="G42" s="142"/>
      <c r="H42" s="144">
        <v>43531</v>
      </c>
      <c r="I42" s="144"/>
      <c r="J42" s="147">
        <v>1832.8</v>
      </c>
      <c r="K42" s="145"/>
      <c r="L42" s="140"/>
      <c r="M42" s="146"/>
    </row>
    <row r="43" spans="1:13">
      <c r="A43" s="139">
        <v>42</v>
      </c>
      <c r="B43" s="139" t="s">
        <v>1120</v>
      </c>
      <c r="C43" s="140" t="s">
        <v>764</v>
      </c>
      <c r="D43" s="141">
        <v>43466</v>
      </c>
      <c r="E43" s="141">
        <v>43830</v>
      </c>
      <c r="F43" s="143" t="s">
        <v>1123</v>
      </c>
      <c r="G43" s="142"/>
      <c r="H43" s="144">
        <v>43607</v>
      </c>
      <c r="I43" s="144"/>
      <c r="J43" s="147">
        <v>2925.31</v>
      </c>
      <c r="K43" s="145"/>
      <c r="L43" s="140"/>
      <c r="M43" s="146"/>
    </row>
    <row r="44" spans="1:13">
      <c r="A44" s="139">
        <v>43</v>
      </c>
      <c r="B44" s="139" t="s">
        <v>1120</v>
      </c>
      <c r="C44" s="140" t="s">
        <v>765</v>
      </c>
      <c r="D44" s="141">
        <v>43466</v>
      </c>
      <c r="E44" s="141">
        <v>43830</v>
      </c>
      <c r="F44" s="143" t="s">
        <v>769</v>
      </c>
      <c r="G44" s="142"/>
      <c r="H44" s="144">
        <v>43625</v>
      </c>
      <c r="I44" s="144"/>
      <c r="J44" s="147">
        <v>800</v>
      </c>
      <c r="K44" s="145"/>
      <c r="L44" s="140"/>
      <c r="M44" s="146"/>
    </row>
    <row r="45" spans="1:13">
      <c r="A45" s="139">
        <v>44</v>
      </c>
      <c r="B45" s="139" t="s">
        <v>1120</v>
      </c>
      <c r="C45" s="140" t="s">
        <v>765</v>
      </c>
      <c r="D45" s="141">
        <v>43466</v>
      </c>
      <c r="E45" s="141">
        <v>43830</v>
      </c>
      <c r="F45" s="143" t="s">
        <v>769</v>
      </c>
      <c r="G45" s="142"/>
      <c r="H45" s="144">
        <v>43655</v>
      </c>
      <c r="I45" s="144"/>
      <c r="J45" s="147">
        <v>9539.06</v>
      </c>
      <c r="K45" s="145"/>
      <c r="L45" s="140"/>
      <c r="M45" s="146"/>
    </row>
    <row r="46" spans="1:13">
      <c r="A46" s="139">
        <v>45</v>
      </c>
      <c r="B46" s="139" t="s">
        <v>1120</v>
      </c>
      <c r="C46" s="140" t="s">
        <v>764</v>
      </c>
      <c r="D46" s="141">
        <v>43466</v>
      </c>
      <c r="E46" s="141">
        <v>43830</v>
      </c>
      <c r="F46" s="143" t="s">
        <v>1124</v>
      </c>
      <c r="G46" s="142"/>
      <c r="H46" s="144">
        <v>43685</v>
      </c>
      <c r="I46" s="144"/>
      <c r="J46" s="147">
        <v>2287.0100000000002</v>
      </c>
      <c r="K46" s="145"/>
      <c r="L46" s="140"/>
      <c r="M46" s="146"/>
    </row>
    <row r="47" spans="1:13">
      <c r="A47" s="139">
        <v>46</v>
      </c>
      <c r="B47" s="139" t="s">
        <v>1120</v>
      </c>
      <c r="C47" s="140" t="s">
        <v>765</v>
      </c>
      <c r="D47" s="141">
        <v>43466</v>
      </c>
      <c r="E47" s="141">
        <v>43830</v>
      </c>
      <c r="F47" s="143" t="s">
        <v>769</v>
      </c>
      <c r="G47" s="142"/>
      <c r="H47" s="144">
        <v>43726</v>
      </c>
      <c r="I47" s="144"/>
      <c r="J47" s="147">
        <v>7000</v>
      </c>
      <c r="K47" s="145"/>
      <c r="L47" s="140"/>
      <c r="M47" s="146"/>
    </row>
    <row r="48" spans="1:13">
      <c r="A48" s="139">
        <v>47</v>
      </c>
      <c r="B48" s="139" t="s">
        <v>1120</v>
      </c>
      <c r="C48" s="148" t="s">
        <v>767</v>
      </c>
      <c r="D48" s="149">
        <v>43831</v>
      </c>
      <c r="E48" s="149">
        <v>44196</v>
      </c>
      <c r="F48" s="143" t="s">
        <v>769</v>
      </c>
      <c r="G48" s="142"/>
      <c r="H48" s="144">
        <v>43835</v>
      </c>
      <c r="I48" s="144"/>
      <c r="J48" s="147">
        <v>2930.24</v>
      </c>
      <c r="K48" s="145"/>
      <c r="L48" s="140"/>
      <c r="M48" s="146"/>
    </row>
    <row r="49" spans="1:13">
      <c r="A49" s="139">
        <v>48</v>
      </c>
      <c r="B49" s="139" t="s">
        <v>1120</v>
      </c>
      <c r="C49" s="148" t="s">
        <v>766</v>
      </c>
      <c r="D49" s="149">
        <v>43831</v>
      </c>
      <c r="E49" s="149">
        <v>44196</v>
      </c>
      <c r="F49" s="143" t="s">
        <v>1121</v>
      </c>
      <c r="G49" s="142"/>
      <c r="H49" s="144">
        <v>43873</v>
      </c>
      <c r="I49" s="144"/>
      <c r="J49" s="147">
        <v>8005.58</v>
      </c>
      <c r="K49" s="145"/>
      <c r="L49" s="140"/>
      <c r="M49" s="146"/>
    </row>
    <row r="50" spans="1:13">
      <c r="A50" s="139">
        <v>49</v>
      </c>
      <c r="B50" s="139" t="s">
        <v>1120</v>
      </c>
      <c r="C50" s="148" t="s">
        <v>766</v>
      </c>
      <c r="D50" s="149">
        <v>43831</v>
      </c>
      <c r="E50" s="149">
        <v>44196</v>
      </c>
      <c r="F50" s="143" t="s">
        <v>1121</v>
      </c>
      <c r="G50" s="142"/>
      <c r="H50" s="144">
        <v>43913</v>
      </c>
      <c r="I50" s="144"/>
      <c r="J50" s="147">
        <v>6000</v>
      </c>
      <c r="K50" s="145"/>
      <c r="L50" s="140"/>
      <c r="M50" s="146"/>
    </row>
    <row r="51" spans="1:13">
      <c r="A51" s="139">
        <v>50</v>
      </c>
      <c r="B51" s="139" t="s">
        <v>1120</v>
      </c>
      <c r="C51" s="148" t="s">
        <v>766</v>
      </c>
      <c r="D51" s="149">
        <v>43831</v>
      </c>
      <c r="E51" s="149">
        <v>44196</v>
      </c>
      <c r="F51" s="143" t="s">
        <v>1122</v>
      </c>
      <c r="G51" s="142"/>
      <c r="H51" s="144">
        <v>43965</v>
      </c>
      <c r="I51" s="144"/>
      <c r="J51" s="147">
        <v>1080</v>
      </c>
      <c r="K51" s="145"/>
      <c r="L51" s="140"/>
      <c r="M51" s="146"/>
    </row>
    <row r="52" spans="1:13">
      <c r="A52" s="139">
        <v>51</v>
      </c>
      <c r="B52" s="139" t="s">
        <v>1120</v>
      </c>
      <c r="C52" s="148" t="s">
        <v>767</v>
      </c>
      <c r="D52" s="149">
        <v>43831</v>
      </c>
      <c r="E52" s="149">
        <v>44196</v>
      </c>
      <c r="F52" s="143" t="s">
        <v>769</v>
      </c>
      <c r="G52" s="142"/>
      <c r="H52" s="144">
        <v>43990</v>
      </c>
      <c r="I52" s="144"/>
      <c r="J52" s="147">
        <v>232.2</v>
      </c>
      <c r="K52" s="145"/>
      <c r="L52" s="140"/>
      <c r="M52" s="146"/>
    </row>
    <row r="53" spans="1:13">
      <c r="A53" s="139">
        <v>52</v>
      </c>
      <c r="B53" s="139" t="s">
        <v>1120</v>
      </c>
      <c r="C53" s="148" t="s">
        <v>767</v>
      </c>
      <c r="D53" s="149">
        <v>43831</v>
      </c>
      <c r="E53" s="149">
        <v>44196</v>
      </c>
      <c r="F53" s="143" t="s">
        <v>769</v>
      </c>
      <c r="G53" s="142"/>
      <c r="H53" s="144">
        <v>44000</v>
      </c>
      <c r="I53" s="144"/>
      <c r="J53" s="147">
        <v>1611.86</v>
      </c>
      <c r="K53" s="145"/>
      <c r="L53" s="140"/>
      <c r="M53" s="146"/>
    </row>
    <row r="54" spans="1:13">
      <c r="A54" s="139">
        <v>53</v>
      </c>
      <c r="B54" s="139" t="s">
        <v>1120</v>
      </c>
      <c r="C54" s="148" t="s">
        <v>766</v>
      </c>
      <c r="D54" s="149">
        <v>43831</v>
      </c>
      <c r="E54" s="149">
        <v>44196</v>
      </c>
      <c r="F54" s="143" t="s">
        <v>1125</v>
      </c>
      <c r="G54" s="142"/>
      <c r="H54" s="144">
        <v>44028</v>
      </c>
      <c r="I54" s="144"/>
      <c r="J54" s="147">
        <v>3294.15</v>
      </c>
      <c r="K54" s="145"/>
      <c r="L54" s="140"/>
      <c r="M54" s="146"/>
    </row>
    <row r="55" spans="1:13">
      <c r="A55" s="221" t="s">
        <v>1149</v>
      </c>
      <c r="B55" s="221"/>
      <c r="C55" s="221"/>
      <c r="D55" s="222"/>
      <c r="E55" s="222"/>
      <c r="F55" s="222"/>
      <c r="G55" s="223"/>
      <c r="H55" s="222"/>
      <c r="I55" s="222"/>
      <c r="J55" s="224">
        <f>SUBTOTAL(109,Tabela13[Wysokość odszkodowania])</f>
        <v>350065.77</v>
      </c>
      <c r="K55" s="222"/>
      <c r="L55" s="222"/>
      <c r="M55" s="222"/>
    </row>
    <row r="56" spans="1:13" ht="15">
      <c r="B56" s="220"/>
      <c r="C56" s="219"/>
      <c r="D56" s="219"/>
      <c r="E56" s="219"/>
      <c r="F56" s="219"/>
      <c r="G56" s="219"/>
    </row>
    <row r="59" spans="1:13">
      <c r="C59" s="112" t="s">
        <v>154</v>
      </c>
      <c r="D59" s="112">
        <v>2017</v>
      </c>
      <c r="E59" s="112">
        <v>2018</v>
      </c>
      <c r="F59" s="112">
        <v>2019</v>
      </c>
      <c r="G59" s="112">
        <v>2020</v>
      </c>
      <c r="I59" s="203"/>
      <c r="M59" s="118"/>
    </row>
    <row r="60" spans="1:13">
      <c r="C60" s="113" t="s">
        <v>163</v>
      </c>
      <c r="D60" s="114">
        <f>SUM(J2,J4,J6,J7,J8,J9,J10,J11,J12,J13,J14,J17,J18,J19,J22,J23,J24)</f>
        <v>175500.47</v>
      </c>
      <c r="E60" s="114">
        <f>SUM(J26,J30,J31,J32,J36,J37)</f>
        <v>50160.45</v>
      </c>
      <c r="F60" s="114">
        <f>SUM(J38,J39,J41,J42,J43,J46)</f>
        <v>8525.1200000000008</v>
      </c>
      <c r="G60" s="114">
        <f>SUM(J49,J50,J51,J54)</f>
        <v>18379.73</v>
      </c>
      <c r="I60" s="203"/>
      <c r="J60" s="136"/>
      <c r="M60" s="118"/>
    </row>
    <row r="61" spans="1:13">
      <c r="C61" s="113" t="s">
        <v>155</v>
      </c>
      <c r="D61" s="114"/>
      <c r="E61" s="114"/>
      <c r="F61" s="114"/>
      <c r="G61" s="114"/>
      <c r="I61" s="203"/>
      <c r="M61" s="118"/>
    </row>
    <row r="62" spans="1:13" ht="25.5">
      <c r="C62" s="113" t="s">
        <v>156</v>
      </c>
      <c r="D62" s="114">
        <f>SUM(J3,J5,J15,J16,J20,J21)</f>
        <v>13647.16</v>
      </c>
      <c r="E62" s="114">
        <f>SUM(J25,J27,J28,J29,J34,J35)</f>
        <v>60495.92</v>
      </c>
      <c r="F62" s="114">
        <f>SUM(J40,J44,J45,J47)</f>
        <v>18582.62</v>
      </c>
      <c r="G62" s="114">
        <f>SUM(J48,J52,J53)</f>
        <v>4774.2999999999993</v>
      </c>
      <c r="I62" s="203"/>
      <c r="J62" s="136"/>
      <c r="M62" s="118"/>
    </row>
    <row r="63" spans="1:13">
      <c r="C63" s="113" t="s">
        <v>157</v>
      </c>
      <c r="D63" s="115"/>
      <c r="E63" s="116">
        <f>SUM(K33)</f>
        <v>5500</v>
      </c>
      <c r="F63" s="115"/>
      <c r="G63" s="116"/>
      <c r="I63" s="203"/>
      <c r="M63" s="118"/>
    </row>
    <row r="64" spans="1:13">
      <c r="C64" s="117" t="s">
        <v>158</v>
      </c>
      <c r="D64" s="117">
        <f>SUM(D60:D62)</f>
        <v>189147.63</v>
      </c>
      <c r="E64" s="117">
        <f>SUM(E60:E62)</f>
        <v>110656.37</v>
      </c>
      <c r="F64" s="117">
        <f>SUM(F60:F62)</f>
        <v>27107.739999999998</v>
      </c>
      <c r="G64" s="117">
        <f>SUM(G60:G62)</f>
        <v>23154.03</v>
      </c>
      <c r="I64" s="204"/>
      <c r="J64" s="136"/>
      <c r="M64" s="118"/>
    </row>
    <row r="65" spans="3:13">
      <c r="C65" s="113" t="s">
        <v>159</v>
      </c>
      <c r="D65" s="114"/>
      <c r="E65" s="114"/>
      <c r="F65" s="114"/>
      <c r="G65" s="114"/>
      <c r="I65" s="203"/>
      <c r="M65" s="118"/>
    </row>
    <row r="66" spans="3:13">
      <c r="C66" s="113" t="s">
        <v>160</v>
      </c>
      <c r="D66" s="114"/>
      <c r="E66" s="114"/>
      <c r="F66" s="114"/>
      <c r="G66" s="114"/>
      <c r="I66" s="203"/>
      <c r="M66" s="118"/>
    </row>
    <row r="67" spans="3:13">
      <c r="C67" s="113" t="s">
        <v>161</v>
      </c>
      <c r="D67" s="114"/>
      <c r="E67" s="114"/>
      <c r="F67" s="114"/>
      <c r="G67" s="114"/>
      <c r="I67" s="203"/>
      <c r="M67" s="118"/>
    </row>
    <row r="68" spans="3:13">
      <c r="C68" s="113" t="s">
        <v>157</v>
      </c>
      <c r="D68" s="115"/>
      <c r="E68" s="115"/>
      <c r="F68" s="115"/>
      <c r="G68" s="115"/>
      <c r="I68" s="203"/>
      <c r="M68" s="118"/>
    </row>
    <row r="69" spans="3:13">
      <c r="C69" s="117" t="s">
        <v>158</v>
      </c>
      <c r="D69" s="117">
        <f>SUM(D65:D67)</f>
        <v>0</v>
      </c>
      <c r="E69" s="117">
        <f>SUM(E65:E67)</f>
        <v>0</v>
      </c>
      <c r="F69" s="117">
        <f>SUM(F65:F67)</f>
        <v>0</v>
      </c>
      <c r="G69" s="117">
        <f>SUM(G65:G67)</f>
        <v>0</v>
      </c>
      <c r="I69" s="203"/>
      <c r="M69" s="118"/>
    </row>
    <row r="70" spans="3:13">
      <c r="C70" s="113" t="s">
        <v>164</v>
      </c>
      <c r="D70" s="114"/>
      <c r="E70" s="114"/>
      <c r="F70" s="114"/>
      <c r="G70" s="114"/>
      <c r="I70" s="203"/>
      <c r="M70" s="118"/>
    </row>
    <row r="71" spans="3:13">
      <c r="C71" s="113" t="s">
        <v>165</v>
      </c>
      <c r="D71" s="114"/>
      <c r="E71" s="114"/>
      <c r="F71" s="114"/>
      <c r="G71" s="114"/>
      <c r="I71" s="203"/>
      <c r="M71" s="118"/>
    </row>
    <row r="72" spans="3:13">
      <c r="C72" s="113" t="s">
        <v>157</v>
      </c>
      <c r="D72" s="115"/>
      <c r="E72" s="115"/>
      <c r="F72" s="115"/>
      <c r="G72" s="115"/>
      <c r="I72" s="203"/>
      <c r="M72" s="118"/>
    </row>
    <row r="73" spans="3:13">
      <c r="C73" s="117" t="s">
        <v>158</v>
      </c>
      <c r="D73" s="117">
        <f>SUM(D70:D71)</f>
        <v>0</v>
      </c>
      <c r="E73" s="117">
        <f>SUM(E70:E71)</f>
        <v>0</v>
      </c>
      <c r="F73" s="117">
        <f>SUM(F70:F71)</f>
        <v>0</v>
      </c>
      <c r="G73" s="117">
        <f>SUM(G70:G71)</f>
        <v>0</v>
      </c>
      <c r="I73" s="203"/>
      <c r="M73" s="118"/>
    </row>
    <row r="74" spans="3:13">
      <c r="C74" s="208" t="s">
        <v>1118</v>
      </c>
      <c r="D74" s="208"/>
      <c r="E74" s="208"/>
    </row>
    <row r="75" spans="3:13">
      <c r="C75" s="216" t="s">
        <v>1148</v>
      </c>
    </row>
    <row r="185" spans="6:19" s="109" customFormat="1">
      <c r="F185" s="110"/>
      <c r="G185" s="111"/>
      <c r="N185" s="119"/>
      <c r="O185" s="119"/>
      <c r="P185" s="119"/>
      <c r="Q185" s="119"/>
      <c r="R185" s="119"/>
      <c r="S185" s="119"/>
    </row>
    <row r="186" spans="6:19" s="109" customFormat="1">
      <c r="F186" s="110"/>
      <c r="N186" s="119"/>
      <c r="O186" s="119"/>
      <c r="P186" s="119"/>
      <c r="Q186" s="119"/>
      <c r="R186" s="119"/>
      <c r="S186" s="119"/>
    </row>
    <row r="187" spans="6:19" s="109" customFormat="1">
      <c r="F187" s="110"/>
      <c r="N187" s="119"/>
      <c r="O187" s="119"/>
      <c r="P187" s="119"/>
      <c r="Q187" s="119"/>
      <c r="R187" s="119"/>
      <c r="S187" s="119"/>
    </row>
    <row r="188" spans="6:19" s="109" customFormat="1">
      <c r="F188" s="110"/>
      <c r="N188" s="119"/>
      <c r="O188" s="119"/>
      <c r="P188" s="119"/>
      <c r="Q188" s="119"/>
      <c r="R188" s="119"/>
      <c r="S188" s="119"/>
    </row>
    <row r="189" spans="6:19" s="109" customFormat="1">
      <c r="F189" s="110"/>
      <c r="N189" s="119"/>
      <c r="O189" s="119"/>
      <c r="P189" s="119"/>
      <c r="Q189" s="119"/>
      <c r="R189" s="119"/>
      <c r="S189" s="119"/>
    </row>
    <row r="190" spans="6:19" s="109" customFormat="1">
      <c r="F190" s="110"/>
      <c r="N190" s="119"/>
      <c r="O190" s="119"/>
      <c r="P190" s="119"/>
      <c r="Q190" s="119"/>
      <c r="R190" s="119"/>
      <c r="S190" s="119"/>
    </row>
    <row r="191" spans="6:19" s="109" customFormat="1">
      <c r="F191" s="110"/>
      <c r="N191" s="119"/>
      <c r="O191" s="119"/>
      <c r="P191" s="119"/>
      <c r="Q191" s="119"/>
      <c r="R191" s="119"/>
      <c r="S191" s="119"/>
    </row>
    <row r="192" spans="6:19" s="109" customFormat="1">
      <c r="F192" s="110"/>
      <c r="N192" s="119"/>
      <c r="O192" s="119"/>
      <c r="P192" s="119"/>
      <c r="Q192" s="119"/>
      <c r="R192" s="119"/>
      <c r="S192" s="119"/>
    </row>
    <row r="193" spans="6:19" s="109" customFormat="1">
      <c r="F193" s="110"/>
      <c r="N193" s="119"/>
      <c r="O193" s="119"/>
      <c r="P193" s="119"/>
      <c r="Q193" s="119"/>
      <c r="R193" s="119"/>
      <c r="S193" s="119"/>
    </row>
    <row r="194" spans="6:19" s="109" customFormat="1">
      <c r="F194" s="110"/>
      <c r="N194" s="119"/>
      <c r="O194" s="119"/>
      <c r="P194" s="119"/>
      <c r="Q194" s="119"/>
      <c r="R194" s="119"/>
      <c r="S194" s="119"/>
    </row>
    <row r="195" spans="6:19" s="109" customFormat="1">
      <c r="F195" s="110"/>
      <c r="N195" s="119"/>
      <c r="O195" s="119"/>
      <c r="P195" s="119"/>
      <c r="Q195" s="119"/>
      <c r="R195" s="119"/>
      <c r="S195" s="119"/>
    </row>
    <row r="196" spans="6:19" s="109" customFormat="1">
      <c r="F196" s="110"/>
      <c r="N196" s="119"/>
      <c r="O196" s="119"/>
      <c r="P196" s="119"/>
      <c r="Q196" s="119"/>
      <c r="R196" s="119"/>
      <c r="S196" s="119"/>
    </row>
    <row r="197" spans="6:19" s="109" customFormat="1">
      <c r="F197" s="110"/>
      <c r="N197" s="119"/>
      <c r="O197" s="119"/>
      <c r="P197" s="119"/>
      <c r="Q197" s="119"/>
      <c r="R197" s="119"/>
      <c r="S197" s="119"/>
    </row>
    <row r="198" spans="6:19" s="109" customFormat="1">
      <c r="F198" s="110"/>
      <c r="N198" s="119"/>
      <c r="O198" s="119"/>
      <c r="P198" s="119"/>
      <c r="Q198" s="119"/>
      <c r="R198" s="119"/>
      <c r="S198" s="119"/>
    </row>
    <row r="199" spans="6:19" s="109" customFormat="1">
      <c r="F199" s="110"/>
      <c r="N199" s="119"/>
      <c r="O199" s="119"/>
      <c r="P199" s="119"/>
      <c r="Q199" s="119"/>
      <c r="R199" s="119"/>
      <c r="S199" s="119"/>
    </row>
    <row r="200" spans="6:19" s="109" customFormat="1">
      <c r="F200" s="110"/>
      <c r="N200" s="119"/>
      <c r="O200" s="119"/>
      <c r="P200" s="119"/>
      <c r="Q200" s="119"/>
      <c r="R200" s="119"/>
      <c r="S200" s="119"/>
    </row>
    <row r="201" spans="6:19" s="109" customFormat="1">
      <c r="F201" s="110"/>
      <c r="N201" s="119"/>
      <c r="O201" s="119"/>
      <c r="P201" s="119"/>
      <c r="Q201" s="119"/>
      <c r="R201" s="119"/>
      <c r="S201" s="119"/>
    </row>
    <row r="202" spans="6:19" s="109" customFormat="1">
      <c r="F202" s="110"/>
      <c r="N202" s="119"/>
      <c r="O202" s="119"/>
      <c r="P202" s="119"/>
      <c r="Q202" s="119"/>
      <c r="R202" s="119"/>
      <c r="S202" s="119"/>
    </row>
    <row r="203" spans="6:19" s="109" customFormat="1">
      <c r="F203" s="110"/>
      <c r="N203" s="119"/>
      <c r="O203" s="119"/>
      <c r="P203" s="119"/>
      <c r="Q203" s="119"/>
      <c r="R203" s="119"/>
      <c r="S203" s="119"/>
    </row>
    <row r="204" spans="6:19" s="109" customFormat="1">
      <c r="F204" s="110"/>
      <c r="N204" s="119"/>
      <c r="O204" s="119"/>
      <c r="P204" s="119"/>
      <c r="Q204" s="119"/>
      <c r="R204" s="119"/>
      <c r="S204" s="119"/>
    </row>
    <row r="205" spans="6:19" s="109" customFormat="1">
      <c r="F205" s="110"/>
      <c r="N205" s="119"/>
      <c r="O205" s="119"/>
      <c r="P205" s="119"/>
      <c r="Q205" s="119"/>
      <c r="R205" s="119"/>
      <c r="S205" s="119"/>
    </row>
    <row r="206" spans="6:19" s="109" customFormat="1">
      <c r="F206" s="110"/>
      <c r="N206" s="119"/>
      <c r="O206" s="119"/>
      <c r="P206" s="119"/>
      <c r="Q206" s="119"/>
      <c r="R206" s="119"/>
      <c r="S206" s="119"/>
    </row>
    <row r="207" spans="6:19" s="109" customFormat="1">
      <c r="F207" s="110"/>
      <c r="N207" s="119"/>
      <c r="O207" s="119"/>
      <c r="P207" s="119"/>
      <c r="Q207" s="119"/>
      <c r="R207" s="119"/>
      <c r="S207" s="119"/>
    </row>
    <row r="208" spans="6:19" s="109" customFormat="1">
      <c r="F208" s="110"/>
      <c r="N208" s="119"/>
      <c r="O208" s="119"/>
      <c r="P208" s="119"/>
      <c r="Q208" s="119"/>
      <c r="R208" s="119"/>
      <c r="S208" s="119"/>
    </row>
    <row r="209" spans="6:19" s="109" customFormat="1">
      <c r="F209" s="110"/>
      <c r="N209" s="119"/>
      <c r="O209" s="119"/>
      <c r="P209" s="119"/>
      <c r="Q209" s="119"/>
      <c r="R209" s="119"/>
      <c r="S209" s="119"/>
    </row>
    <row r="210" spans="6:19" s="109" customFormat="1">
      <c r="F210" s="110"/>
      <c r="N210" s="119"/>
      <c r="O210" s="119"/>
      <c r="P210" s="119"/>
      <c r="Q210" s="119"/>
      <c r="R210" s="119"/>
      <c r="S210" s="119"/>
    </row>
    <row r="211" spans="6:19" s="109" customFormat="1">
      <c r="F211" s="110"/>
      <c r="N211" s="119"/>
      <c r="O211" s="119"/>
      <c r="P211" s="119"/>
      <c r="Q211" s="119"/>
      <c r="R211" s="119"/>
      <c r="S211" s="119"/>
    </row>
    <row r="212" spans="6:19" s="109" customFormat="1">
      <c r="F212" s="110"/>
      <c r="N212" s="119"/>
      <c r="O212" s="119"/>
      <c r="P212" s="119"/>
      <c r="Q212" s="119"/>
      <c r="R212" s="119"/>
      <c r="S212" s="119"/>
    </row>
    <row r="213" spans="6:19" s="109" customFormat="1">
      <c r="F213" s="110"/>
      <c r="N213" s="119"/>
      <c r="O213" s="119"/>
      <c r="P213" s="119"/>
      <c r="Q213" s="119"/>
      <c r="R213" s="119"/>
      <c r="S213" s="119"/>
    </row>
    <row r="214" spans="6:19" s="109" customFormat="1">
      <c r="F214" s="110"/>
      <c r="N214" s="119"/>
      <c r="O214" s="119"/>
      <c r="P214" s="119"/>
      <c r="Q214" s="119"/>
      <c r="R214" s="119"/>
      <c r="S214" s="119"/>
    </row>
    <row r="215" spans="6:19" s="109" customFormat="1">
      <c r="F215" s="110"/>
      <c r="N215" s="119"/>
      <c r="O215" s="119"/>
      <c r="P215" s="119"/>
      <c r="Q215" s="119"/>
      <c r="R215" s="119"/>
      <c r="S215" s="119"/>
    </row>
    <row r="216" spans="6:19" s="109" customFormat="1">
      <c r="F216" s="110"/>
      <c r="N216" s="119"/>
      <c r="O216" s="119"/>
      <c r="P216" s="119"/>
      <c r="Q216" s="119"/>
      <c r="R216" s="119"/>
      <c r="S216" s="119"/>
    </row>
    <row r="217" spans="6:19" s="109" customFormat="1">
      <c r="F217" s="110"/>
      <c r="N217" s="119"/>
      <c r="O217" s="119"/>
      <c r="P217" s="119"/>
      <c r="Q217" s="119"/>
      <c r="R217" s="119"/>
      <c r="S217" s="119"/>
    </row>
    <row r="218" spans="6:19" s="109" customFormat="1">
      <c r="F218" s="110"/>
      <c r="N218" s="119"/>
      <c r="O218" s="119"/>
      <c r="P218" s="119"/>
      <c r="Q218" s="119"/>
      <c r="R218" s="119"/>
      <c r="S218" s="119"/>
    </row>
    <row r="219" spans="6:19" s="109" customFormat="1">
      <c r="F219" s="110"/>
      <c r="N219" s="119"/>
      <c r="O219" s="119"/>
      <c r="P219" s="119"/>
      <c r="Q219" s="119"/>
      <c r="R219" s="119"/>
      <c r="S219" s="119"/>
    </row>
    <row r="220" spans="6:19" s="109" customFormat="1">
      <c r="F220" s="110"/>
      <c r="N220" s="119"/>
      <c r="O220" s="119"/>
      <c r="P220" s="119"/>
      <c r="Q220" s="119"/>
      <c r="R220" s="119"/>
      <c r="S220" s="119"/>
    </row>
    <row r="221" spans="6:19" s="109" customFormat="1">
      <c r="F221" s="110"/>
      <c r="N221" s="119"/>
      <c r="O221" s="119"/>
      <c r="P221" s="119"/>
      <c r="Q221" s="119"/>
      <c r="R221" s="119"/>
      <c r="S221" s="119"/>
    </row>
    <row r="222" spans="6:19" s="109" customFormat="1">
      <c r="F222" s="110"/>
      <c r="N222" s="119"/>
      <c r="O222" s="119"/>
      <c r="P222" s="119"/>
      <c r="Q222" s="119"/>
      <c r="R222" s="119"/>
      <c r="S222" s="119"/>
    </row>
    <row r="223" spans="6:19" s="109" customFormat="1">
      <c r="F223" s="110"/>
      <c r="N223" s="119"/>
      <c r="O223" s="119"/>
      <c r="P223" s="119"/>
      <c r="Q223" s="119"/>
      <c r="R223" s="119"/>
      <c r="S223" s="119"/>
    </row>
    <row r="224" spans="6:19" s="109" customFormat="1">
      <c r="F224" s="110"/>
      <c r="N224" s="119"/>
      <c r="O224" s="119"/>
      <c r="P224" s="119"/>
      <c r="Q224" s="119"/>
      <c r="R224" s="119"/>
      <c r="S224" s="119"/>
    </row>
    <row r="225" spans="6:19" s="109" customFormat="1">
      <c r="F225" s="110"/>
      <c r="N225" s="119"/>
      <c r="O225" s="119"/>
      <c r="P225" s="119"/>
      <c r="Q225" s="119"/>
      <c r="R225" s="119"/>
      <c r="S225" s="119"/>
    </row>
    <row r="226" spans="6:19" s="109" customFormat="1">
      <c r="F226" s="110"/>
      <c r="N226" s="119"/>
      <c r="O226" s="119"/>
      <c r="P226" s="119"/>
      <c r="Q226" s="119"/>
      <c r="R226" s="119"/>
      <c r="S226" s="119"/>
    </row>
    <row r="227" spans="6:19" s="109" customFormat="1">
      <c r="F227" s="110"/>
      <c r="N227" s="119"/>
      <c r="O227" s="119"/>
      <c r="P227" s="119"/>
      <c r="Q227" s="119"/>
      <c r="R227" s="119"/>
      <c r="S227" s="119"/>
    </row>
    <row r="228" spans="6:19" s="109" customFormat="1">
      <c r="F228" s="110"/>
      <c r="N228" s="119"/>
      <c r="O228" s="119"/>
      <c r="P228" s="119"/>
      <c r="Q228" s="119"/>
      <c r="R228" s="119"/>
      <c r="S228" s="119"/>
    </row>
    <row r="229" spans="6:19" s="109" customFormat="1">
      <c r="F229" s="110"/>
      <c r="N229" s="119"/>
      <c r="O229" s="119"/>
      <c r="P229" s="119"/>
      <c r="Q229" s="119"/>
      <c r="R229" s="119"/>
      <c r="S229" s="119"/>
    </row>
    <row r="230" spans="6:19" s="109" customFormat="1">
      <c r="F230" s="110"/>
      <c r="N230" s="119"/>
      <c r="O230" s="119"/>
      <c r="P230" s="119"/>
      <c r="Q230" s="119"/>
      <c r="R230" s="119"/>
      <c r="S230" s="119"/>
    </row>
    <row r="231" spans="6:19" s="109" customFormat="1">
      <c r="F231" s="110"/>
      <c r="N231" s="119"/>
      <c r="O231" s="119"/>
      <c r="P231" s="119"/>
      <c r="Q231" s="119"/>
      <c r="R231" s="119"/>
      <c r="S231" s="119"/>
    </row>
    <row r="232" spans="6:19" s="109" customFormat="1">
      <c r="F232" s="110"/>
      <c r="N232" s="119"/>
      <c r="O232" s="119"/>
      <c r="P232" s="119"/>
      <c r="Q232" s="119"/>
      <c r="R232" s="119"/>
      <c r="S232" s="119"/>
    </row>
    <row r="233" spans="6:19" s="109" customFormat="1">
      <c r="F233" s="110"/>
      <c r="N233" s="119"/>
      <c r="O233" s="119"/>
      <c r="P233" s="119"/>
      <c r="Q233" s="119"/>
      <c r="R233" s="119"/>
      <c r="S233" s="119"/>
    </row>
    <row r="234" spans="6:19" s="109" customFormat="1">
      <c r="F234" s="110"/>
      <c r="N234" s="119"/>
      <c r="O234" s="119"/>
      <c r="P234" s="119"/>
      <c r="Q234" s="119"/>
      <c r="R234" s="119"/>
      <c r="S234" s="119"/>
    </row>
    <row r="235" spans="6:19" s="109" customFormat="1">
      <c r="F235" s="110"/>
      <c r="N235" s="119"/>
      <c r="O235" s="119"/>
      <c r="P235" s="119"/>
      <c r="Q235" s="119"/>
      <c r="R235" s="119"/>
      <c r="S235" s="119"/>
    </row>
    <row r="236" spans="6:19" s="109" customFormat="1">
      <c r="F236" s="110"/>
      <c r="N236" s="119"/>
      <c r="O236" s="119"/>
      <c r="P236" s="119"/>
      <c r="Q236" s="119"/>
      <c r="R236" s="119"/>
      <c r="S236" s="119"/>
    </row>
    <row r="237" spans="6:19" s="109" customFormat="1">
      <c r="F237" s="110"/>
      <c r="N237" s="119"/>
      <c r="O237" s="119"/>
      <c r="P237" s="119"/>
      <c r="Q237" s="119"/>
      <c r="R237" s="119"/>
      <c r="S237" s="119"/>
    </row>
    <row r="238" spans="6:19" s="109" customFormat="1">
      <c r="F238" s="110"/>
      <c r="N238" s="119"/>
      <c r="O238" s="119"/>
      <c r="P238" s="119"/>
      <c r="Q238" s="119"/>
      <c r="R238" s="119"/>
      <c r="S238" s="119"/>
    </row>
    <row r="239" spans="6:19" s="109" customFormat="1">
      <c r="F239" s="110"/>
      <c r="N239" s="119"/>
      <c r="O239" s="119"/>
      <c r="P239" s="119"/>
      <c r="Q239" s="119"/>
      <c r="R239" s="119"/>
      <c r="S239" s="119"/>
    </row>
    <row r="240" spans="6:19" s="109" customFormat="1">
      <c r="F240" s="110"/>
      <c r="N240" s="119"/>
      <c r="O240" s="119"/>
      <c r="P240" s="119"/>
      <c r="Q240" s="119"/>
      <c r="R240" s="119"/>
      <c r="S240" s="119"/>
    </row>
    <row r="241" spans="6:19" s="109" customFormat="1">
      <c r="F241" s="110"/>
      <c r="N241" s="119"/>
      <c r="O241" s="119"/>
      <c r="P241" s="119"/>
      <c r="Q241" s="119"/>
      <c r="R241" s="119"/>
      <c r="S241" s="119"/>
    </row>
    <row r="242" spans="6:19" s="109" customFormat="1">
      <c r="F242" s="110"/>
      <c r="N242" s="119"/>
      <c r="O242" s="119"/>
      <c r="P242" s="119"/>
      <c r="Q242" s="119"/>
      <c r="R242" s="119"/>
      <c r="S242" s="119"/>
    </row>
    <row r="243" spans="6:19" s="109" customFormat="1">
      <c r="F243" s="110"/>
      <c r="N243" s="119"/>
      <c r="O243" s="119"/>
      <c r="P243" s="119"/>
      <c r="Q243" s="119"/>
      <c r="R243" s="119"/>
      <c r="S243" s="119"/>
    </row>
    <row r="244" spans="6:19" s="109" customFormat="1">
      <c r="F244" s="110"/>
      <c r="N244" s="119"/>
      <c r="O244" s="119"/>
      <c r="P244" s="119"/>
      <c r="Q244" s="119"/>
      <c r="R244" s="119"/>
      <c r="S244" s="119"/>
    </row>
    <row r="245" spans="6:19" s="109" customFormat="1">
      <c r="F245" s="110"/>
      <c r="N245" s="119"/>
      <c r="O245" s="119"/>
      <c r="P245" s="119"/>
      <c r="Q245" s="119"/>
      <c r="R245" s="119"/>
      <c r="S245" s="119"/>
    </row>
    <row r="246" spans="6:19" s="109" customFormat="1">
      <c r="F246" s="110"/>
      <c r="N246" s="119"/>
      <c r="O246" s="119"/>
      <c r="P246" s="119"/>
      <c r="Q246" s="119"/>
      <c r="R246" s="119"/>
      <c r="S246" s="119"/>
    </row>
    <row r="247" spans="6:19" s="109" customFormat="1">
      <c r="F247" s="110"/>
      <c r="N247" s="119"/>
      <c r="O247" s="119"/>
      <c r="P247" s="119"/>
      <c r="Q247" s="119"/>
      <c r="R247" s="119"/>
      <c r="S247" s="119"/>
    </row>
    <row r="248" spans="6:19" s="109" customFormat="1">
      <c r="F248" s="110"/>
      <c r="N248" s="119"/>
      <c r="O248" s="119"/>
      <c r="P248" s="119"/>
      <c r="Q248" s="119"/>
      <c r="R248" s="119"/>
      <c r="S248" s="119"/>
    </row>
    <row r="249" spans="6:19" s="109" customFormat="1">
      <c r="F249" s="110"/>
      <c r="N249" s="119"/>
      <c r="O249" s="119"/>
      <c r="P249" s="119"/>
      <c r="Q249" s="119"/>
      <c r="R249" s="119"/>
      <c r="S249" s="119"/>
    </row>
    <row r="250" spans="6:19" s="109" customFormat="1">
      <c r="F250" s="110"/>
      <c r="N250" s="119"/>
      <c r="O250" s="119"/>
      <c r="P250" s="119"/>
      <c r="Q250" s="119"/>
      <c r="R250" s="119"/>
      <c r="S250" s="119"/>
    </row>
    <row r="251" spans="6:19" s="109" customFormat="1">
      <c r="F251" s="110"/>
      <c r="N251" s="119"/>
      <c r="O251" s="119"/>
      <c r="P251" s="119"/>
      <c r="Q251" s="119"/>
      <c r="R251" s="119"/>
      <c r="S251" s="119"/>
    </row>
    <row r="252" spans="6:19" s="109" customFormat="1">
      <c r="F252" s="110"/>
      <c r="N252" s="119"/>
      <c r="O252" s="119"/>
      <c r="P252" s="119"/>
      <c r="Q252" s="119"/>
      <c r="R252" s="119"/>
      <c r="S252" s="119"/>
    </row>
    <row r="253" spans="6:19" s="109" customFormat="1">
      <c r="F253" s="110"/>
      <c r="N253" s="119"/>
      <c r="O253" s="119"/>
      <c r="P253" s="119"/>
      <c r="Q253" s="119"/>
      <c r="R253" s="119"/>
      <c r="S253" s="119"/>
    </row>
    <row r="254" spans="6:19" s="109" customFormat="1">
      <c r="F254" s="110"/>
      <c r="N254" s="119"/>
      <c r="O254" s="119"/>
      <c r="P254" s="119"/>
      <c r="Q254" s="119"/>
      <c r="R254" s="119"/>
      <c r="S254" s="119"/>
    </row>
    <row r="255" spans="6:19" s="109" customFormat="1">
      <c r="F255" s="110"/>
      <c r="N255" s="119"/>
      <c r="O255" s="119"/>
      <c r="P255" s="119"/>
      <c r="Q255" s="119"/>
      <c r="R255" s="119"/>
      <c r="S255" s="119"/>
    </row>
    <row r="256" spans="6:19" s="109" customFormat="1">
      <c r="F256" s="110"/>
      <c r="N256" s="119"/>
      <c r="O256" s="119"/>
      <c r="P256" s="119"/>
      <c r="Q256" s="119"/>
      <c r="R256" s="119"/>
      <c r="S256" s="119"/>
    </row>
    <row r="257" spans="6:19" s="109" customFormat="1">
      <c r="F257" s="110"/>
      <c r="N257" s="119"/>
      <c r="O257" s="119"/>
      <c r="P257" s="119"/>
      <c r="Q257" s="119"/>
      <c r="R257" s="119"/>
      <c r="S257" s="119"/>
    </row>
    <row r="258" spans="6:19" s="109" customFormat="1">
      <c r="F258" s="110"/>
      <c r="N258" s="119"/>
      <c r="O258" s="119"/>
      <c r="P258" s="119"/>
      <c r="Q258" s="119"/>
      <c r="R258" s="119"/>
      <c r="S258" s="119"/>
    </row>
    <row r="259" spans="6:19" s="109" customFormat="1">
      <c r="F259" s="110"/>
      <c r="N259" s="119"/>
      <c r="O259" s="119"/>
      <c r="P259" s="119"/>
      <c r="Q259" s="119"/>
      <c r="R259" s="119"/>
      <c r="S259" s="119"/>
    </row>
    <row r="260" spans="6:19" s="109" customFormat="1">
      <c r="F260" s="110"/>
      <c r="N260" s="119"/>
      <c r="O260" s="119"/>
      <c r="P260" s="119"/>
      <c r="Q260" s="119"/>
      <c r="R260" s="119"/>
      <c r="S260" s="119"/>
    </row>
    <row r="261" spans="6:19" s="109" customFormat="1">
      <c r="F261" s="110"/>
      <c r="N261" s="119"/>
      <c r="O261" s="119"/>
      <c r="P261" s="119"/>
      <c r="Q261" s="119"/>
      <c r="R261" s="119"/>
      <c r="S261" s="119"/>
    </row>
    <row r="262" spans="6:19" s="109" customFormat="1">
      <c r="F262" s="110"/>
      <c r="N262" s="119"/>
      <c r="O262" s="119"/>
      <c r="P262" s="119"/>
      <c r="Q262" s="119"/>
      <c r="R262" s="119"/>
      <c r="S262" s="119"/>
    </row>
    <row r="263" spans="6:19" s="109" customFormat="1">
      <c r="F263" s="110"/>
      <c r="N263" s="119"/>
      <c r="O263" s="119"/>
      <c r="P263" s="119"/>
      <c r="Q263" s="119"/>
      <c r="R263" s="119"/>
      <c r="S263" s="119"/>
    </row>
    <row r="264" spans="6:19" s="109" customFormat="1">
      <c r="F264" s="110"/>
      <c r="N264" s="119"/>
      <c r="O264" s="119"/>
      <c r="P264" s="119"/>
      <c r="Q264" s="119"/>
      <c r="R264" s="119"/>
      <c r="S264" s="119"/>
    </row>
    <row r="265" spans="6:19" s="109" customFormat="1">
      <c r="F265" s="110"/>
      <c r="N265" s="119"/>
      <c r="O265" s="119"/>
      <c r="P265" s="119"/>
      <c r="Q265" s="119"/>
      <c r="R265" s="119"/>
      <c r="S265" s="119"/>
    </row>
    <row r="266" spans="6:19" s="109" customFormat="1">
      <c r="F266" s="110"/>
      <c r="N266" s="119"/>
      <c r="O266" s="119"/>
      <c r="P266" s="119"/>
      <c r="Q266" s="119"/>
      <c r="R266" s="119"/>
      <c r="S266" s="119"/>
    </row>
    <row r="267" spans="6:19" s="109" customFormat="1">
      <c r="F267" s="110"/>
      <c r="N267" s="119"/>
      <c r="O267" s="119"/>
      <c r="P267" s="119"/>
      <c r="Q267" s="119"/>
      <c r="R267" s="119"/>
      <c r="S267" s="119"/>
    </row>
    <row r="268" spans="6:19" s="109" customFormat="1">
      <c r="F268" s="110"/>
      <c r="N268" s="119"/>
      <c r="O268" s="119"/>
      <c r="P268" s="119"/>
      <c r="Q268" s="119"/>
      <c r="R268" s="119"/>
      <c r="S268" s="119"/>
    </row>
    <row r="269" spans="6:19" s="109" customFormat="1">
      <c r="F269" s="110"/>
      <c r="N269" s="119"/>
      <c r="O269" s="119"/>
      <c r="P269" s="119"/>
      <c r="Q269" s="119"/>
      <c r="R269" s="119"/>
      <c r="S269" s="119"/>
    </row>
    <row r="270" spans="6:19" s="109" customFormat="1">
      <c r="F270" s="110"/>
      <c r="N270" s="119"/>
      <c r="O270" s="119"/>
      <c r="P270" s="119"/>
      <c r="Q270" s="119"/>
      <c r="R270" s="119"/>
      <c r="S270" s="119"/>
    </row>
    <row r="271" spans="6:19" s="109" customFormat="1">
      <c r="F271" s="110"/>
      <c r="N271" s="119"/>
      <c r="O271" s="119"/>
      <c r="P271" s="119"/>
      <c r="Q271" s="119"/>
      <c r="R271" s="119"/>
      <c r="S271" s="119"/>
    </row>
    <row r="272" spans="6:19" s="109" customFormat="1">
      <c r="F272" s="110"/>
      <c r="N272" s="119"/>
      <c r="O272" s="119"/>
      <c r="P272" s="119"/>
      <c r="Q272" s="119"/>
      <c r="R272" s="119"/>
      <c r="S272" s="119"/>
    </row>
    <row r="273" spans="6:19" s="109" customFormat="1">
      <c r="F273" s="110"/>
      <c r="N273" s="119"/>
      <c r="O273" s="119"/>
      <c r="P273" s="119"/>
      <c r="Q273" s="119"/>
      <c r="R273" s="119"/>
      <c r="S273" s="119"/>
    </row>
    <row r="274" spans="6:19" s="109" customFormat="1">
      <c r="F274" s="110"/>
      <c r="N274" s="119"/>
      <c r="O274" s="119"/>
      <c r="P274" s="119"/>
      <c r="Q274" s="119"/>
      <c r="R274" s="119"/>
      <c r="S274" s="119"/>
    </row>
    <row r="275" spans="6:19" s="109" customFormat="1">
      <c r="F275" s="110"/>
      <c r="N275" s="119"/>
      <c r="O275" s="119"/>
      <c r="P275" s="119"/>
      <c r="Q275" s="119"/>
      <c r="R275" s="119"/>
      <c r="S275" s="119"/>
    </row>
    <row r="276" spans="6:19" s="109" customFormat="1">
      <c r="F276" s="110"/>
      <c r="N276" s="119"/>
      <c r="O276" s="119"/>
      <c r="P276" s="119"/>
      <c r="Q276" s="119"/>
      <c r="R276" s="119"/>
      <c r="S276" s="119"/>
    </row>
    <row r="277" spans="6:19" s="109" customFormat="1">
      <c r="F277" s="110"/>
      <c r="N277" s="119"/>
      <c r="O277" s="119"/>
      <c r="P277" s="119"/>
      <c r="Q277" s="119"/>
      <c r="R277" s="119"/>
      <c r="S277" s="119"/>
    </row>
    <row r="278" spans="6:19" s="109" customFormat="1">
      <c r="F278" s="110"/>
      <c r="N278" s="119"/>
      <c r="O278" s="119"/>
      <c r="P278" s="119"/>
      <c r="Q278" s="119"/>
      <c r="R278" s="119"/>
      <c r="S278" s="119"/>
    </row>
    <row r="279" spans="6:19" s="109" customFormat="1">
      <c r="F279" s="110"/>
      <c r="N279" s="119"/>
      <c r="O279" s="119"/>
      <c r="P279" s="119"/>
      <c r="Q279" s="119"/>
      <c r="R279" s="119"/>
      <c r="S279" s="119"/>
    </row>
    <row r="280" spans="6:19" s="109" customFormat="1">
      <c r="F280" s="110"/>
      <c r="N280" s="119"/>
      <c r="O280" s="119"/>
      <c r="P280" s="119"/>
      <c r="Q280" s="119"/>
      <c r="R280" s="119"/>
      <c r="S280" s="119"/>
    </row>
    <row r="281" spans="6:19" s="109" customFormat="1">
      <c r="F281" s="110"/>
      <c r="N281" s="119"/>
      <c r="O281" s="119"/>
      <c r="P281" s="119"/>
      <c r="Q281" s="119"/>
      <c r="R281" s="119"/>
      <c r="S281" s="119"/>
    </row>
    <row r="282" spans="6:19" s="109" customFormat="1">
      <c r="F282" s="110"/>
      <c r="N282" s="119"/>
      <c r="O282" s="119"/>
      <c r="P282" s="119"/>
      <c r="Q282" s="119"/>
      <c r="R282" s="119"/>
      <c r="S282" s="119"/>
    </row>
    <row r="283" spans="6:19" s="109" customFormat="1">
      <c r="F283" s="110"/>
      <c r="N283" s="119"/>
      <c r="O283" s="119"/>
      <c r="P283" s="119"/>
      <c r="Q283" s="119"/>
      <c r="R283" s="119"/>
      <c r="S283" s="119"/>
    </row>
    <row r="284" spans="6:19" s="109" customFormat="1">
      <c r="F284" s="110"/>
      <c r="N284" s="119"/>
      <c r="O284" s="119"/>
      <c r="P284" s="119"/>
      <c r="Q284" s="119"/>
      <c r="R284" s="119"/>
      <c r="S284" s="119"/>
    </row>
    <row r="285" spans="6:19" s="109" customFormat="1">
      <c r="F285" s="110"/>
      <c r="N285" s="119"/>
      <c r="O285" s="119"/>
      <c r="P285" s="119"/>
      <c r="Q285" s="119"/>
      <c r="R285" s="119"/>
      <c r="S285" s="119"/>
    </row>
    <row r="286" spans="6:19" s="109" customFormat="1">
      <c r="F286" s="110"/>
      <c r="N286" s="119"/>
      <c r="O286" s="119"/>
      <c r="P286" s="119"/>
      <c r="Q286" s="119"/>
      <c r="R286" s="119"/>
      <c r="S286" s="119"/>
    </row>
    <row r="287" spans="6:19" s="109" customFormat="1">
      <c r="F287" s="110"/>
      <c r="N287" s="119"/>
      <c r="O287" s="119"/>
      <c r="P287" s="119"/>
      <c r="Q287" s="119"/>
      <c r="R287" s="119"/>
      <c r="S287" s="119"/>
    </row>
    <row r="288" spans="6:19" s="109" customFormat="1">
      <c r="F288" s="110"/>
      <c r="N288" s="119"/>
      <c r="O288" s="119"/>
      <c r="P288" s="119"/>
      <c r="Q288" s="119"/>
      <c r="R288" s="119"/>
      <c r="S288" s="119"/>
    </row>
    <row r="289" spans="6:19" s="109" customFormat="1">
      <c r="F289" s="110"/>
      <c r="N289" s="119"/>
      <c r="O289" s="119"/>
      <c r="P289" s="119"/>
      <c r="Q289" s="119"/>
      <c r="R289" s="119"/>
      <c r="S289" s="119"/>
    </row>
    <row r="290" spans="6:19" s="109" customFormat="1">
      <c r="F290" s="110"/>
      <c r="N290" s="119"/>
      <c r="O290" s="119"/>
      <c r="P290" s="119"/>
      <c r="Q290" s="119"/>
      <c r="R290" s="119"/>
      <c r="S290" s="119"/>
    </row>
    <row r="291" spans="6:19" s="109" customFormat="1">
      <c r="F291" s="110"/>
      <c r="N291" s="119"/>
      <c r="O291" s="119"/>
      <c r="P291" s="119"/>
      <c r="Q291" s="119"/>
      <c r="R291" s="119"/>
      <c r="S291" s="119"/>
    </row>
    <row r="292" spans="6:19" s="109" customFormat="1">
      <c r="F292" s="110"/>
      <c r="N292" s="119"/>
      <c r="O292" s="119"/>
      <c r="P292" s="119"/>
      <c r="Q292" s="119"/>
      <c r="R292" s="119"/>
      <c r="S292" s="119"/>
    </row>
    <row r="293" spans="6:19" s="109" customFormat="1">
      <c r="F293" s="110"/>
      <c r="N293" s="119"/>
      <c r="O293" s="119"/>
      <c r="P293" s="119"/>
      <c r="Q293" s="119"/>
      <c r="R293" s="119"/>
      <c r="S293" s="119"/>
    </row>
    <row r="294" spans="6:19" s="109" customFormat="1">
      <c r="F294" s="110"/>
      <c r="N294" s="119"/>
      <c r="O294" s="119"/>
      <c r="P294" s="119"/>
      <c r="Q294" s="119"/>
      <c r="R294" s="119"/>
      <c r="S294" s="119"/>
    </row>
    <row r="295" spans="6:19" s="109" customFormat="1">
      <c r="F295" s="110"/>
      <c r="N295" s="119"/>
      <c r="O295" s="119"/>
      <c r="P295" s="119"/>
      <c r="Q295" s="119"/>
      <c r="R295" s="119"/>
      <c r="S295" s="119"/>
    </row>
    <row r="296" spans="6:19" s="109" customFormat="1">
      <c r="F296" s="110"/>
      <c r="N296" s="119"/>
      <c r="O296" s="119"/>
      <c r="P296" s="119"/>
      <c r="Q296" s="119"/>
      <c r="R296" s="119"/>
      <c r="S296" s="119"/>
    </row>
    <row r="297" spans="6:19" s="109" customFormat="1">
      <c r="F297" s="110"/>
      <c r="N297" s="119"/>
      <c r="O297" s="119"/>
      <c r="P297" s="119"/>
      <c r="Q297" s="119"/>
      <c r="R297" s="119"/>
      <c r="S297" s="119"/>
    </row>
    <row r="298" spans="6:19" s="109" customFormat="1">
      <c r="F298" s="110"/>
      <c r="N298" s="119"/>
      <c r="O298" s="119"/>
      <c r="P298" s="119"/>
      <c r="Q298" s="119"/>
      <c r="R298" s="119"/>
      <c r="S298" s="119"/>
    </row>
    <row r="299" spans="6:19" s="109" customFormat="1">
      <c r="F299" s="110"/>
      <c r="N299" s="119"/>
      <c r="O299" s="119"/>
      <c r="P299" s="119"/>
      <c r="Q299" s="119"/>
      <c r="R299" s="119"/>
      <c r="S299" s="119"/>
    </row>
    <row r="300" spans="6:19">
      <c r="G300" s="109"/>
    </row>
  </sheetData>
  <phoneticPr fontId="34" type="noConversion"/>
  <pageMargins left="0.70866141732283472" right="0.70866141732283472" top="0.74803149606299213" bottom="0.74803149606299213" header="0.31496062992125984" footer="0.31496062992125984"/>
  <pageSetup paperSize="9" scale="85" pageOrder="overThenDown" orientation="landscape" r:id="rId1"/>
  <headerFooter>
    <oddHeader>&amp;LUbezpieczenie majątku i odpowiedzialności cywilnej Gminy Miejskiej Kamienna Góra.&amp;RZałącznik nr 1e do SIWZ
Zakładka nr 5 - szkodowość</oddHeader>
    <oddFooter>&amp;Rstrona &amp;P z &amp;N</oddFooter>
  </headerFooter>
  <rowBreaks count="1" manualBreakCount="1">
    <brk id="37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6</vt:i4>
      </vt:variant>
    </vt:vector>
  </HeadingPairs>
  <TitlesOfParts>
    <vt:vector size="11" baseType="lpstr">
      <vt:lpstr>Zakładka nr 1</vt:lpstr>
      <vt:lpstr>Zakładka nr 2</vt:lpstr>
      <vt:lpstr>Zakładka nr 3</vt:lpstr>
      <vt:lpstr>Zakładka nr 4</vt:lpstr>
      <vt:lpstr>Zakładka nr 5</vt:lpstr>
      <vt:lpstr>'Zakładka nr 1'!Obszar_wydruku</vt:lpstr>
      <vt:lpstr>'Zakładka nr 1'!Tytuły_wydruku</vt:lpstr>
      <vt:lpstr>'Zakładka nr 2'!Tytuły_wydruku</vt:lpstr>
      <vt:lpstr>'Zakładka nr 3'!Tytuły_wydruku</vt:lpstr>
      <vt:lpstr>'Zakładka nr 4'!Tytuły_wydruku</vt:lpstr>
      <vt:lpstr>'Zakładka nr 5'!Tytuły_wydruku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Przemysław Burdach</dc:creator>
  <cp:lastModifiedBy>Przemysław Burdach</cp:lastModifiedBy>
  <cp:lastPrinted>2020-11-13T11:04:35Z</cp:lastPrinted>
  <dcterms:created xsi:type="dcterms:W3CDTF">2012-01-13T14:07:06Z</dcterms:created>
  <dcterms:modified xsi:type="dcterms:W3CDTF">2020-11-13T11:34:01Z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